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X:\PZPM 2021\CEP\Informacje Prasowe\2021.07\SC\"/>
    </mc:Choice>
  </mc:AlternateContent>
  <xr:revisionPtr revIDLastSave="0" documentId="13_ncr:1_{7E12D2DB-BCA9-40A9-ADEB-C0032CDAB753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ummary table  " sheetId="17" r:id="rId1"/>
    <sheet name="CV GVW&gt;3.5T" sheetId="1" r:id="rId2"/>
    <sheet name="CV GVW&gt;3.5T-segments 1" sheetId="3" r:id="rId3"/>
    <sheet name="CV GVW&gt;3.5T-segments 2" sheetId="9" r:id="rId4"/>
    <sheet name="LCV up to 3.5T" sheetId="16" r:id="rId5"/>
    <sheet name="Buses GVW&gt;3.5T" sheetId="5" r:id="rId6"/>
  </sheets>
  <externalReferences>
    <externalReference r:id="rId7"/>
    <externalReference r:id="rId8"/>
  </externalReferences>
  <definedNames>
    <definedName name="mancs">[1]INDEX!$A$61</definedName>
    <definedName name="mansc">[1]INDEX!$A$60</definedName>
    <definedName name="Mnth" localSheetId="4">[2]INDEX!$E$16</definedName>
    <definedName name="Mnth">[1]INDEX!$E$21</definedName>
    <definedName name="pickups">[1]INDEX!$A$59</definedName>
    <definedName name="Yr" localSheetId="4">[2]INDEX!$E$21</definedName>
    <definedName name="Yr">[1]INDEX!$E$26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6" i="5" l="1"/>
  <c r="F16" i="5"/>
  <c r="G16" i="5"/>
  <c r="H16" i="5"/>
  <c r="I16" i="5"/>
  <c r="J16" i="5"/>
  <c r="K16" i="5"/>
  <c r="L16" i="5"/>
  <c r="M16" i="5"/>
  <c r="N16" i="5"/>
  <c r="O16" i="5"/>
  <c r="D16" i="5"/>
  <c r="T52" i="16"/>
  <c r="U52" i="16" s="1"/>
  <c r="J52" i="16"/>
  <c r="F52" i="16"/>
  <c r="G52" i="16" s="1"/>
  <c r="T51" i="16"/>
  <c r="U51" i="16" s="1"/>
  <c r="R51" i="16"/>
  <c r="R52" i="16" s="1"/>
  <c r="J51" i="16"/>
  <c r="F51" i="16"/>
  <c r="G51" i="16" s="1"/>
  <c r="D51" i="16"/>
  <c r="D52" i="16" s="1"/>
  <c r="M27" i="16"/>
  <c r="O27" i="16" s="1"/>
  <c r="L27" i="16"/>
  <c r="K27" i="16"/>
  <c r="I27" i="16"/>
  <c r="F27" i="16"/>
  <c r="G27" i="16" s="1"/>
  <c r="E27" i="16"/>
  <c r="D27" i="16"/>
  <c r="J27" i="16" s="1"/>
  <c r="M26" i="16"/>
  <c r="N26" i="16" s="1"/>
  <c r="K26" i="16"/>
  <c r="O26" i="16" s="1"/>
  <c r="I26" i="16"/>
  <c r="J26" i="16" s="1"/>
  <c r="H26" i="16"/>
  <c r="F26" i="16"/>
  <c r="G26" i="16" s="1"/>
  <c r="D26" i="16"/>
  <c r="E26" i="16" s="1"/>
  <c r="S52" i="16" l="1"/>
  <c r="V52" i="16"/>
  <c r="E52" i="16"/>
  <c r="K52" i="16" s="1"/>
  <c r="H52" i="16"/>
  <c r="N27" i="16"/>
  <c r="L26" i="16"/>
  <c r="H27" i="16"/>
  <c r="S51" i="16"/>
  <c r="E51" i="16"/>
  <c r="K51" i="16" s="1"/>
  <c r="V51" i="16"/>
  <c r="H51" i="16"/>
  <c r="N27" i="9"/>
  <c r="M27" i="9"/>
  <c r="L27" i="9"/>
  <c r="K27" i="9"/>
  <c r="G27" i="9"/>
  <c r="F27" i="9"/>
  <c r="E27" i="9"/>
  <c r="D27" i="9"/>
  <c r="I27" i="9"/>
  <c r="J27" i="9" l="1"/>
  <c r="O27" i="9"/>
  <c r="H27" i="9"/>
  <c r="N74" i="9"/>
  <c r="L74" i="9"/>
  <c r="G74" i="9"/>
  <c r="E74" i="9"/>
  <c r="M74" i="9"/>
  <c r="K74" i="9"/>
  <c r="I74" i="9"/>
  <c r="F74" i="9"/>
  <c r="D74" i="9"/>
  <c r="O74" i="9" l="1"/>
  <c r="J74" i="9"/>
  <c r="H74" i="9"/>
  <c r="M15" i="5" l="1"/>
  <c r="N15" i="5" s="1"/>
  <c r="K15" i="5"/>
  <c r="L15" i="5" s="1"/>
  <c r="I15" i="5"/>
  <c r="J15" i="5" s="1"/>
  <c r="F15" i="5"/>
  <c r="G15" i="5" s="1"/>
  <c r="D15" i="5"/>
  <c r="M18" i="1"/>
  <c r="K18" i="1"/>
  <c r="K19" i="1" s="1"/>
  <c r="I18" i="1"/>
  <c r="I19" i="1" s="1"/>
  <c r="F18" i="1"/>
  <c r="G18" i="1" s="1"/>
  <c r="D18" i="1"/>
  <c r="E18" i="1" s="1"/>
  <c r="L18" i="1" l="1"/>
  <c r="H15" i="5"/>
  <c r="O18" i="1"/>
  <c r="L19" i="1"/>
  <c r="M19" i="1"/>
  <c r="N19" i="1" s="1"/>
  <c r="N18" i="1"/>
  <c r="O15" i="5"/>
  <c r="D19" i="1"/>
  <c r="E15" i="5"/>
  <c r="F19" i="1"/>
  <c r="G19" i="1" s="1"/>
  <c r="H18" i="1"/>
  <c r="J18" i="1"/>
  <c r="O19" i="1" l="1"/>
  <c r="J19" i="1"/>
  <c r="H19" i="1"/>
  <c r="E19" i="1"/>
</calcChain>
</file>

<file path=xl/sharedStrings.xml><?xml version="1.0" encoding="utf-8"?>
<sst xmlns="http://schemas.openxmlformats.org/spreadsheetml/2006/main" count="603" uniqueCount="113">
  <si>
    <t>Pozycja</t>
  </si>
  <si>
    <t>Marka</t>
  </si>
  <si>
    <t>Udział %</t>
  </si>
  <si>
    <t>DAF</t>
  </si>
  <si>
    <t>MAN</t>
  </si>
  <si>
    <t>3.5T&lt;DMC&lt;16T</t>
  </si>
  <si>
    <t>DMC&gt;=16T</t>
  </si>
  <si>
    <t>PZPM*</t>
  </si>
  <si>
    <t>VOLVO</t>
  </si>
  <si>
    <t>MERCEDES-BENZ</t>
  </si>
  <si>
    <t>SCANIA</t>
  </si>
  <si>
    <t>RENAULT</t>
  </si>
  <si>
    <t>IVECO</t>
  </si>
  <si>
    <t>FIAT</t>
  </si>
  <si>
    <t>CITROEN</t>
  </si>
  <si>
    <t>PEUGEOT</t>
  </si>
  <si>
    <t>FORD</t>
  </si>
  <si>
    <t>VOLKSWAGEN</t>
  </si>
  <si>
    <t>OPEL</t>
  </si>
  <si>
    <t>SKODA</t>
  </si>
  <si>
    <t>Pierwsze rejestracje NOWYCH samochodów ciężarowych o DMC&gt;3,5T, udział w rynku %</t>
  </si>
  <si>
    <t>First Registrations of NEW Commercial Vehicles, GVW&gt;3.5T, Market Share %</t>
  </si>
  <si>
    <t>Segment</t>
  </si>
  <si>
    <t>Zmiana % r/r</t>
  </si>
  <si>
    <t>No.</t>
  </si>
  <si>
    <t>Make</t>
  </si>
  <si>
    <t>Ogółem</t>
  </si>
  <si>
    <t>Change % y/y</t>
  </si>
  <si>
    <t>Total</t>
  </si>
  <si>
    <t>Mkt shr %</t>
  </si>
  <si>
    <t>Pozostałe / Others</t>
  </si>
  <si>
    <t>OGÓŁEM / TOTAL</t>
  </si>
  <si>
    <r>
      <rPr>
        <sz val="10"/>
        <rFont val="Tahoma"/>
        <family val="2"/>
        <charset val="238"/>
      </rPr>
      <t>Sztuki /</t>
    </r>
    <r>
      <rPr>
        <sz val="10"/>
        <color indexed="23"/>
        <rFont val="Tahoma"/>
        <family val="2"/>
        <charset val="238"/>
      </rPr>
      <t xml:space="preserve"> Units</t>
    </r>
  </si>
  <si>
    <t>First Registrations of NEW Light Commercial Vehicles up to 3.5T, Market Share %</t>
  </si>
  <si>
    <t>First Registrations of NEW Buses, GVW&gt;3.5T, Market Share %</t>
  </si>
  <si>
    <t>Pierwsze rejestracje NOWYCH autobusów o DMC&gt;3,5T, udział w rynku %</t>
  </si>
  <si>
    <t>DACIA</t>
  </si>
  <si>
    <t>Sztuki / Units</t>
  </si>
  <si>
    <t>DMC&lt;=6T</t>
  </si>
  <si>
    <t>DMC&gt;6T</t>
  </si>
  <si>
    <t>Pierwsze rejestracje NOWYCH ciągników samochodowych o DMC&gt;3,5T, udział w rynku %</t>
  </si>
  <si>
    <t>First Registrations of NEW Road Tractors, GVW&gt;3.5T, Market Share %</t>
  </si>
  <si>
    <t>MITSUBISHI FUSO</t>
  </si>
  <si>
    <t>TOYOTA</t>
  </si>
  <si>
    <t>*/ Nie uwzgledniono rejestracji własnych marek krajowych producentów</t>
  </si>
  <si>
    <t>**Units of domestic bodybuilders on Mercedes-Benz chassis are included</t>
  </si>
  <si>
    <t>** Dane zawierają zabudowy krajowych producentów na podwoziu Mercedes-Benz</t>
  </si>
  <si>
    <t>SOLARIS</t>
  </si>
  <si>
    <t>*** Nie uwzgledniono rejestracji własnych marek krajowych producentów</t>
  </si>
  <si>
    <t>RAZEM 1-15</t>
  </si>
  <si>
    <t>RAZEM / Sub Total 1-5</t>
  </si>
  <si>
    <t>Pierwsze rejestracje NOWYCH podwozi samochodowych o DMC&gt;3,5T, udział w rynku %</t>
  </si>
  <si>
    <t>First Registrations of NEW commercial vehicles (without Road Tractors), GVW&gt;3.5T, Market Share %</t>
  </si>
  <si>
    <t>B.D / N.A</t>
  </si>
  <si>
    <t>Model</t>
  </si>
  <si>
    <t>Zmiana poz r/r</t>
  </si>
  <si>
    <t>Ch position y/y</t>
  </si>
  <si>
    <t>Renault Master</t>
  </si>
  <si>
    <t>Fiat Ducato</t>
  </si>
  <si>
    <t>Iveco Daily</t>
  </si>
  <si>
    <t>Peugeot Boxer</t>
  </si>
  <si>
    <t>Ford Transit</t>
  </si>
  <si>
    <t>RAZEM 1-10</t>
  </si>
  <si>
    <t>RAZEM / TOTAL</t>
  </si>
  <si>
    <t>RAZEM / Sub Total 1-7</t>
  </si>
  <si>
    <t>Mercedes-Benz Sprinter</t>
  </si>
  <si>
    <t>FORD TRUCKS</t>
  </si>
  <si>
    <t>Zmiana poz
r/r</t>
  </si>
  <si>
    <t>Ch. Position
y/y</t>
  </si>
  <si>
    <t>Volkswagen Crafter</t>
  </si>
  <si>
    <t>Pierwsze rejestracje NOWYCH samochodów dostawczych o DMC&lt;=3,5T*, udział w rynku %</t>
  </si>
  <si>
    <t>Toyota Proace City</t>
  </si>
  <si>
    <t>CARTHAGO</t>
  </si>
  <si>
    <t>ROLLER TEAM</t>
  </si>
  <si>
    <t>* PZPM na podstawie CEP (Centralnej Ewidencji Pojazdów)</t>
  </si>
  <si>
    <t xml:space="preserve">   Source: PZPM on the basis of CEP (Central Register of Vehicles)</t>
  </si>
  <si>
    <t>Rejestracje nowych samochodów dostawczych do 3,5T, ranking modeli - 2021 narastająco</t>
  </si>
  <si>
    <t>Registrations of new LCV up to 3.5T, Top Models - 2021 YTD</t>
  </si>
  <si>
    <t>* Źródło: analizy PZPM na podstawie CEP (Centralnej Ewidencji Pojazdów)</t>
  </si>
  <si>
    <t xml:space="preserve"> *  Source: PZPM on the basis of CEP (Central Register of Vehicles)</t>
  </si>
  <si>
    <t>AUTOSAN</t>
  </si>
  <si>
    <t>Czerwiec</t>
  </si>
  <si>
    <t>June</t>
  </si>
  <si>
    <t>BENIMAR</t>
  </si>
  <si>
    <t>Rejestracje nowych samochodów dostawczych do 3,5T, ranking modeli - Czerwiec 2021</t>
  </si>
  <si>
    <t>Registrations of new LCV up to 3.5T, Top Models - June 2021</t>
  </si>
  <si>
    <t>Ford Ranger</t>
  </si>
  <si>
    <t>Opel Movano</t>
  </si>
  <si>
    <t>Fiat Doblo</t>
  </si>
  <si>
    <t>Lipiec</t>
  </si>
  <si>
    <t>Rok narastająco Styczeń - Lipiec</t>
  </si>
  <si>
    <t>July</t>
  </si>
  <si>
    <t>YTD January - July</t>
  </si>
  <si>
    <t>Lip/Cze
Zmiana %</t>
  </si>
  <si>
    <t>Jul/Jun Ch %</t>
  </si>
  <si>
    <t>FRANKIA</t>
  </si>
  <si>
    <t>Lip/Cze
Zmiana poz</t>
  </si>
  <si>
    <t>Jul/JunCh position</t>
  </si>
  <si>
    <t>PZPM based on CEP (Central Register of Vehicles)</t>
  </si>
  <si>
    <t>units</t>
  </si>
  <si>
    <t>FIRST REGISTRATIONS OF NEW COMMERCIAL VEHICLES OVER 3.5T</t>
  </si>
  <si>
    <t>% change y/y</t>
  </si>
  <si>
    <t>CV - TOTAL</t>
  </si>
  <si>
    <t>commercial vehicles over 3.5T</t>
  </si>
  <si>
    <t>special vehicles over 3.5T</t>
  </si>
  <si>
    <t>road tractors*</t>
  </si>
  <si>
    <t>BUSES - TOTAL</t>
  </si>
  <si>
    <t>COMMERCIAL VEHICLES - TOTAL</t>
  </si>
  <si>
    <t>*/ The data does not cover new registrations of domestic producers  their own brands</t>
  </si>
  <si>
    <t>2021
Jul</t>
  </si>
  <si>
    <t>2020
Jul</t>
  </si>
  <si>
    <t>2021
Jan - Jul</t>
  </si>
  <si>
    <t>2020
Jan - Jul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</si>
</sst>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-* #,##0.00\ _z_ł_-;\-* #,##0.00\ _z_ł_-;_-* &quot;-&quot;??\ _z_ł_-;_-@_-"/>
    <numFmt numFmtId="165" formatCode="0.0%"/>
    <numFmt numFmtId="166" formatCode="_-* #,##0\ _z_ł_-;\-* #,##0\ _z_ł_-;_-* &quot;-&quot;??\ _z_ł_-;_-@_-"/>
    <numFmt numFmtId="167" formatCode="_(* #,##0.00_);_(* \(#,##0.00\);_(* &quot;-&quot;??_);_(@_)"/>
    <numFmt numFmtId="168" formatCode="dd\/mm\/yyyy"/>
  </numFmts>
  <fonts count="28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b/>
      <sz val="10"/>
      <name val="Tahoma"/>
      <family val="2"/>
      <charset val="238"/>
    </font>
    <font>
      <sz val="10"/>
      <color indexed="8"/>
      <name val="Tahoma"/>
      <family val="2"/>
      <charset val="238"/>
    </font>
    <font>
      <sz val="11"/>
      <color indexed="8"/>
      <name val="Calibri"/>
      <family val="2"/>
    </font>
    <font>
      <sz val="8"/>
      <name val="Calibri"/>
      <family val="2"/>
      <charset val="238"/>
    </font>
    <font>
      <b/>
      <sz val="11"/>
      <name val="Tahoma"/>
      <family val="2"/>
      <charset val="238"/>
    </font>
    <font>
      <sz val="10"/>
      <color indexed="23"/>
      <name val="Tahoma"/>
      <family val="2"/>
      <charset val="238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color theme="1"/>
      <name val="Tahoma"/>
      <family val="2"/>
      <charset val="238"/>
    </font>
    <font>
      <sz val="10"/>
      <color theme="1" tint="0.499984740745262"/>
      <name val="Tahoma"/>
      <family val="2"/>
      <charset val="238"/>
    </font>
    <font>
      <i/>
      <sz val="10"/>
      <color theme="1" tint="0.499984740745262"/>
      <name val="Tahoma"/>
      <family val="2"/>
      <charset val="238"/>
    </font>
    <font>
      <i/>
      <sz val="11"/>
      <color theme="1" tint="0.499984740745262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20"/>
      <color rgb="FFFF0000"/>
      <name val="Tahoma"/>
      <family val="2"/>
      <charset val="238"/>
    </font>
    <font>
      <b/>
      <i/>
      <sz val="10"/>
      <color theme="1" tint="0.499984740745262"/>
      <name val="Tahoma"/>
      <family val="2"/>
      <charset val="238"/>
    </font>
    <font>
      <b/>
      <sz val="10"/>
      <color theme="1"/>
      <name val="Tahoma"/>
      <family val="2"/>
      <charset val="238"/>
    </font>
    <font>
      <b/>
      <i/>
      <sz val="11"/>
      <color theme="1" tint="0.499984740745262"/>
      <name val="Tahoma"/>
      <family val="2"/>
      <charset val="238"/>
    </font>
    <font>
      <u/>
      <sz val="11"/>
      <color theme="10"/>
      <name val="Calibri"/>
      <family val="2"/>
      <scheme val="minor"/>
    </font>
    <font>
      <sz val="11"/>
      <color theme="1"/>
      <name val="Czcionka tekstu podstawowego"/>
      <family val="2"/>
      <charset val="238"/>
    </font>
    <font>
      <sz val="10"/>
      <color theme="0" tint="-0.499984740745262"/>
      <name val="Arial"/>
      <family val="2"/>
      <charset val="238"/>
    </font>
    <font>
      <i/>
      <sz val="11"/>
      <color rgb="FFFF0000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theme="1" tint="0.49998474074526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indexed="64"/>
      </bottom>
      <diagonal/>
    </border>
    <border>
      <left style="thin">
        <color theme="1" tint="0.499984740745262"/>
      </left>
      <right style="thin">
        <color indexed="64"/>
      </right>
      <top/>
      <bottom style="thin">
        <color indexed="64"/>
      </bottom>
      <diagonal/>
    </border>
    <border>
      <left style="thin">
        <color theme="1" tint="0.499984740745262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5">
    <xf numFmtId="0" fontId="0" fillId="0" borderId="0"/>
    <xf numFmtId="164" fontId="2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2" fillId="0" borderId="0"/>
    <xf numFmtId="0" fontId="2" fillId="0" borderId="0"/>
    <xf numFmtId="0" fontId="1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23" fillId="0" borderId="0"/>
    <xf numFmtId="0" fontId="12" fillId="0" borderId="0"/>
    <xf numFmtId="167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9" fontId="1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22" fillId="0" borderId="0" applyNumberFormat="0" applyFill="0" applyBorder="0" applyAlignment="0" applyProtection="0"/>
    <xf numFmtId="9" fontId="10" fillId="0" borderId="0" applyFont="0" applyFill="0" applyBorder="0" applyAlignment="0" applyProtection="0"/>
  </cellStyleXfs>
  <cellXfs count="228">
    <xf numFmtId="0" fontId="0" fillId="0" borderId="0" xfId="0"/>
    <xf numFmtId="0" fontId="0" fillId="0" borderId="0" xfId="0" applyNumberFormat="1"/>
    <xf numFmtId="0" fontId="5" fillId="0" borderId="0" xfId="0" applyFont="1" applyAlignment="1">
      <alignment horizontal="right"/>
    </xf>
    <xf numFmtId="0" fontId="13" fillId="0" borderId="1" xfId="0" applyFont="1" applyBorder="1" applyAlignment="1">
      <alignment wrapText="1"/>
    </xf>
    <xf numFmtId="0" fontId="13" fillId="0" borderId="3" xfId="0" applyFont="1" applyBorder="1" applyAlignment="1">
      <alignment horizontal="left" wrapText="1" indent="1"/>
    </xf>
    <xf numFmtId="0" fontId="13" fillId="0" borderId="5" xfId="0" applyFont="1" applyBorder="1" applyAlignment="1">
      <alignment horizontal="left" wrapText="1" indent="1"/>
    </xf>
    <xf numFmtId="0" fontId="13" fillId="2" borderId="3" xfId="0" applyFont="1" applyFill="1" applyBorder="1" applyAlignment="1">
      <alignment wrapText="1"/>
    </xf>
    <xf numFmtId="0" fontId="13" fillId="2" borderId="6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wrapText="1"/>
    </xf>
    <xf numFmtId="0" fontId="14" fillId="0" borderId="16" xfId="4" applyFont="1" applyFill="1" applyBorder="1" applyAlignment="1">
      <alignment horizontal="right" vertical="center"/>
    </xf>
    <xf numFmtId="9" fontId="4" fillId="2" borderId="13" xfId="4" applyNumberFormat="1" applyFont="1" applyFill="1" applyBorder="1" applyAlignment="1">
      <alignment vertical="center"/>
    </xf>
    <xf numFmtId="165" fontId="4" fillId="2" borderId="17" xfId="4" applyNumberFormat="1" applyFont="1" applyFill="1" applyBorder="1" applyAlignment="1">
      <alignment vertical="center"/>
    </xf>
    <xf numFmtId="165" fontId="4" fillId="2" borderId="13" xfId="4" applyNumberFormat="1" applyFont="1" applyFill="1" applyBorder="1" applyAlignment="1">
      <alignment vertical="center"/>
    </xf>
    <xf numFmtId="0" fontId="16" fillId="0" borderId="0" xfId="0" applyFont="1"/>
    <xf numFmtId="0" fontId="8" fillId="0" borderId="0" xfId="4" applyFont="1" applyFill="1" applyBorder="1" applyAlignment="1">
      <alignment vertical="center"/>
    </xf>
    <xf numFmtId="9" fontId="3" fillId="2" borderId="13" xfId="4" applyNumberFormat="1" applyFont="1" applyFill="1" applyBorder="1" applyAlignment="1">
      <alignment vertical="center"/>
    </xf>
    <xf numFmtId="165" fontId="3" fillId="2" borderId="17" xfId="4" applyNumberFormat="1" applyFont="1" applyFill="1" applyBorder="1" applyAlignment="1">
      <alignment vertical="center"/>
    </xf>
    <xf numFmtId="165" fontId="3" fillId="2" borderId="13" xfId="4" applyNumberFormat="1" applyFont="1" applyFill="1" applyBorder="1" applyAlignment="1">
      <alignment vertical="center"/>
    </xf>
    <xf numFmtId="9" fontId="3" fillId="2" borderId="20" xfId="4" applyNumberFormat="1" applyFont="1" applyFill="1" applyBorder="1" applyAlignment="1">
      <alignment vertical="center"/>
    </xf>
    <xf numFmtId="165" fontId="3" fillId="2" borderId="20" xfId="4" applyNumberFormat="1" applyFont="1" applyFill="1" applyBorder="1" applyAlignment="1">
      <alignment vertical="center"/>
    </xf>
    <xf numFmtId="165" fontId="4" fillId="2" borderId="20" xfId="4" applyNumberFormat="1" applyFont="1" applyFill="1" applyBorder="1" applyAlignment="1">
      <alignment vertical="center"/>
    </xf>
    <xf numFmtId="0" fontId="4" fillId="0" borderId="0" xfId="4" applyFont="1" applyFill="1" applyBorder="1" applyAlignment="1">
      <alignment vertical="center"/>
    </xf>
    <xf numFmtId="0" fontId="3" fillId="2" borderId="1" xfId="4" applyFont="1" applyFill="1" applyBorder="1" applyAlignment="1">
      <alignment horizontal="center"/>
    </xf>
    <xf numFmtId="0" fontId="3" fillId="2" borderId="1" xfId="4" applyFont="1" applyFill="1" applyBorder="1"/>
    <xf numFmtId="0" fontId="2" fillId="0" borderId="0" xfId="4" applyFont="1" applyFill="1"/>
    <xf numFmtId="0" fontId="2" fillId="0" borderId="0" xfId="4" applyFont="1" applyFill="1" applyBorder="1"/>
    <xf numFmtId="0" fontId="0" fillId="0" borderId="0" xfId="0" applyBorder="1"/>
    <xf numFmtId="0" fontId="3" fillId="0" borderId="1" xfId="4" applyNumberFormat="1" applyFont="1" applyFill="1" applyBorder="1" applyAlignment="1">
      <alignment vertical="center"/>
    </xf>
    <xf numFmtId="10" fontId="3" fillId="0" borderId="13" xfId="7" applyNumberFormat="1" applyFont="1" applyFill="1" applyBorder="1" applyAlignment="1">
      <alignment vertical="center"/>
    </xf>
    <xf numFmtId="165" fontId="3" fillId="0" borderId="13" xfId="7" applyNumberFormat="1" applyFont="1" applyFill="1" applyBorder="1" applyAlignment="1">
      <alignment vertical="center"/>
    </xf>
    <xf numFmtId="165" fontId="3" fillId="0" borderId="2" xfId="7" applyNumberFormat="1" applyFont="1" applyFill="1" applyBorder="1" applyAlignment="1">
      <alignment vertical="center"/>
    </xf>
    <xf numFmtId="0" fontId="13" fillId="0" borderId="0" xfId="0" applyFont="1"/>
    <xf numFmtId="0" fontId="13" fillId="0" borderId="0" xfId="0" applyFont="1" applyFill="1" applyBorder="1" applyAlignment="1">
      <alignment horizontal="left"/>
    </xf>
    <xf numFmtId="0" fontId="14" fillId="0" borderId="16" xfId="4" applyFont="1" applyFill="1" applyBorder="1" applyAlignment="1">
      <alignment horizontal="right" vertical="center" shrinkToFit="1"/>
    </xf>
    <xf numFmtId="3" fontId="3" fillId="2" borderId="1" xfId="4" applyNumberFormat="1" applyFont="1" applyFill="1" applyBorder="1" applyAlignment="1">
      <alignment vertical="center"/>
    </xf>
    <xf numFmtId="3" fontId="4" fillId="2" borderId="1" xfId="4" applyNumberFormat="1" applyFont="1" applyFill="1" applyBorder="1" applyAlignment="1">
      <alignment vertical="center"/>
    </xf>
    <xf numFmtId="0" fontId="17" fillId="0" borderId="0" xfId="0" applyFont="1"/>
    <xf numFmtId="165" fontId="4" fillId="2" borderId="1" xfId="4" applyNumberFormat="1" applyFont="1" applyFill="1" applyBorder="1" applyAlignment="1">
      <alignment vertical="center"/>
    </xf>
    <xf numFmtId="0" fontId="22" fillId="0" borderId="0" xfId="3" applyFont="1"/>
    <xf numFmtId="0" fontId="4" fillId="0" borderId="0" xfId="4" applyFont="1" applyFill="1" applyBorder="1" applyAlignment="1">
      <alignment horizontal="center" vertical="center"/>
    </xf>
    <xf numFmtId="0" fontId="14" fillId="0" borderId="0" xfId="4" applyFont="1" applyFill="1" applyBorder="1" applyAlignment="1">
      <alignment horizontal="right" vertical="center"/>
    </xf>
    <xf numFmtId="165" fontId="4" fillId="2" borderId="6" xfId="4" applyNumberFormat="1" applyFont="1" applyFill="1" applyBorder="1" applyAlignment="1">
      <alignment vertical="center"/>
    </xf>
    <xf numFmtId="165" fontId="4" fillId="2" borderId="9" xfId="4" applyNumberFormat="1" applyFont="1" applyFill="1" applyBorder="1" applyAlignment="1">
      <alignment vertical="center"/>
    </xf>
    <xf numFmtId="165" fontId="3" fillId="0" borderId="2" xfId="7" applyNumberFormat="1" applyFont="1" applyFill="1" applyBorder="1" applyAlignment="1">
      <alignment vertical="center"/>
    </xf>
    <xf numFmtId="10" fontId="3" fillId="0" borderId="13" xfId="7" applyNumberFormat="1" applyFont="1" applyFill="1" applyBorder="1" applyAlignment="1">
      <alignment vertical="center"/>
    </xf>
    <xf numFmtId="3" fontId="3" fillId="0" borderId="1" xfId="4" applyNumberFormat="1" applyFont="1" applyFill="1" applyBorder="1" applyAlignment="1">
      <alignment vertical="center"/>
    </xf>
    <xf numFmtId="3" fontId="4" fillId="2" borderId="5" xfId="4" applyNumberFormat="1" applyFont="1" applyFill="1" applyBorder="1" applyAlignment="1">
      <alignment vertical="center"/>
    </xf>
    <xf numFmtId="3" fontId="4" fillId="2" borderId="9" xfId="4" applyNumberFormat="1" applyFont="1" applyFill="1" applyBorder="1" applyAlignment="1">
      <alignment vertical="center"/>
    </xf>
    <xf numFmtId="0" fontId="13" fillId="0" borderId="0" xfId="11" applyFont="1" applyFill="1" applyBorder="1" applyAlignment="1">
      <alignment horizontal="left"/>
    </xf>
    <xf numFmtId="0" fontId="15" fillId="2" borderId="9" xfId="4" applyFont="1" applyFill="1" applyBorder="1" applyAlignment="1">
      <alignment horizontal="center" vertical="center" wrapText="1"/>
    </xf>
    <xf numFmtId="0" fontId="15" fillId="2" borderId="9" xfId="4" applyFont="1" applyFill="1" applyBorder="1" applyAlignment="1">
      <alignment horizontal="center" vertical="top" wrapText="1"/>
    </xf>
    <xf numFmtId="0" fontId="3" fillId="2" borderId="8" xfId="4" applyFont="1" applyFill="1" applyBorder="1" applyAlignment="1">
      <alignment horizontal="center" wrapText="1"/>
    </xf>
    <xf numFmtId="0" fontId="3" fillId="2" borderId="15" xfId="4" applyFont="1" applyFill="1" applyBorder="1" applyAlignment="1">
      <alignment horizontal="center" wrapText="1"/>
    </xf>
    <xf numFmtId="0" fontId="13" fillId="2" borderId="7" xfId="4" applyFont="1" applyFill="1" applyBorder="1" applyAlignment="1">
      <alignment horizontal="center" vertical="center" wrapText="1"/>
    </xf>
    <xf numFmtId="0" fontId="15" fillId="2" borderId="10" xfId="4" applyFont="1" applyFill="1" applyBorder="1" applyAlignment="1">
      <alignment horizontal="center" vertical="center" wrapText="1"/>
    </xf>
    <xf numFmtId="0" fontId="0" fillId="3" borderId="0" xfId="0" applyFill="1"/>
    <xf numFmtId="0" fontId="0" fillId="3" borderId="0" xfId="0" applyNumberFormat="1" applyFill="1"/>
    <xf numFmtId="165" fontId="13" fillId="0" borderId="2" xfId="24" applyNumberFormat="1" applyFont="1" applyBorder="1" applyAlignment="1">
      <alignment horizontal="center"/>
    </xf>
    <xf numFmtId="165" fontId="13" fillId="0" borderId="4" xfId="24" applyNumberFormat="1" applyFont="1" applyBorder="1" applyAlignment="1">
      <alignment horizontal="center"/>
    </xf>
    <xf numFmtId="165" fontId="13" fillId="0" borderId="6" xfId="24" applyNumberFormat="1" applyFont="1" applyBorder="1" applyAlignment="1">
      <alignment horizontal="center"/>
    </xf>
    <xf numFmtId="165" fontId="13" fillId="2" borderId="2" xfId="24" applyNumberFormat="1" applyFont="1" applyFill="1" applyBorder="1" applyAlignment="1">
      <alignment horizontal="center"/>
    </xf>
    <xf numFmtId="168" fontId="0" fillId="0" borderId="0" xfId="0" applyNumberFormat="1"/>
    <xf numFmtId="0" fontId="3" fillId="0" borderId="11" xfId="4" applyFont="1" applyBorder="1" applyAlignment="1">
      <alignment horizontal="center" vertical="center"/>
    </xf>
    <xf numFmtId="0" fontId="3" fillId="0" borderId="12" xfId="4" applyFont="1" applyBorder="1" applyAlignment="1">
      <alignment vertical="center"/>
    </xf>
    <xf numFmtId="3" fontId="3" fillId="0" borderId="11" xfId="4" applyNumberFormat="1" applyFont="1" applyBorder="1" applyAlignment="1">
      <alignment vertical="center"/>
    </xf>
    <xf numFmtId="10" fontId="3" fillId="0" borderId="8" xfId="7" applyNumberFormat="1" applyFont="1" applyBorder="1" applyAlignment="1">
      <alignment vertical="center"/>
    </xf>
    <xf numFmtId="10" fontId="3" fillId="0" borderId="15" xfId="7" applyNumberFormat="1" applyFont="1" applyBorder="1" applyAlignment="1">
      <alignment vertical="center"/>
    </xf>
    <xf numFmtId="165" fontId="3" fillId="0" borderId="12" xfId="7" applyNumberFormat="1" applyFont="1" applyBorder="1" applyAlignment="1">
      <alignment vertical="center"/>
    </xf>
    <xf numFmtId="3" fontId="3" fillId="0" borderId="15" xfId="4" applyNumberFormat="1" applyFont="1" applyBorder="1" applyAlignment="1">
      <alignment vertical="center"/>
    </xf>
    <xf numFmtId="165" fontId="3" fillId="0" borderId="15" xfId="7" applyNumberFormat="1" applyFont="1" applyBorder="1" applyAlignment="1">
      <alignment vertical="center"/>
    </xf>
    <xf numFmtId="0" fontId="3" fillId="0" borderId="3" xfId="4" applyFont="1" applyBorder="1" applyAlignment="1">
      <alignment horizontal="center" vertical="center"/>
    </xf>
    <xf numFmtId="0" fontId="3" fillId="0" borderId="4" xfId="4" applyFont="1" applyBorder="1" applyAlignment="1">
      <alignment vertical="center"/>
    </xf>
    <xf numFmtId="3" fontId="3" fillId="0" borderId="3" xfId="4" applyNumberFormat="1" applyFont="1" applyBorder="1" applyAlignment="1">
      <alignment vertical="center"/>
    </xf>
    <xf numFmtId="10" fontId="3" fillId="0" borderId="7" xfId="7" applyNumberFormat="1" applyFont="1" applyBorder="1" applyAlignment="1">
      <alignment vertical="center"/>
    </xf>
    <xf numFmtId="10" fontId="3" fillId="0" borderId="0" xfId="7" applyNumberFormat="1" applyFont="1" applyBorder="1" applyAlignment="1">
      <alignment vertical="center"/>
    </xf>
    <xf numFmtId="165" fontId="3" fillId="0" borderId="4" xfId="7" applyNumberFormat="1" applyFont="1" applyBorder="1" applyAlignment="1">
      <alignment vertical="center"/>
    </xf>
    <xf numFmtId="3" fontId="3" fillId="0" borderId="0" xfId="4" applyNumberFormat="1" applyFont="1" applyBorder="1" applyAlignment="1">
      <alignment vertical="center"/>
    </xf>
    <xf numFmtId="165" fontId="3" fillId="0" borderId="0" xfId="7" applyNumberFormat="1" applyFont="1" applyBorder="1" applyAlignment="1">
      <alignment vertical="center"/>
    </xf>
    <xf numFmtId="9" fontId="4" fillId="2" borderId="10" xfId="7" applyFont="1" applyFill="1" applyBorder="1" applyAlignment="1">
      <alignment vertical="center"/>
    </xf>
    <xf numFmtId="9" fontId="4" fillId="2" borderId="9" xfId="7" applyFont="1" applyFill="1" applyBorder="1" applyAlignment="1">
      <alignment vertical="center"/>
    </xf>
    <xf numFmtId="0" fontId="3" fillId="0" borderId="11" xfId="4" applyFont="1" applyBorder="1" applyAlignment="1">
      <alignment vertical="center"/>
    </xf>
    <xf numFmtId="0" fontId="3" fillId="0" borderId="15" xfId="4" applyFont="1" applyBorder="1" applyAlignment="1">
      <alignment vertical="center"/>
    </xf>
    <xf numFmtId="0" fontId="3" fillId="0" borderId="3" xfId="4" applyFont="1" applyBorder="1" applyAlignment="1">
      <alignment vertical="center"/>
    </xf>
    <xf numFmtId="0" fontId="3" fillId="0" borderId="0" xfId="4" applyFont="1" applyAlignment="1">
      <alignment vertical="center"/>
    </xf>
    <xf numFmtId="10" fontId="3" fillId="0" borderId="0" xfId="7" applyNumberFormat="1" applyFont="1" applyAlignment="1">
      <alignment vertical="center"/>
    </xf>
    <xf numFmtId="165" fontId="3" fillId="0" borderId="0" xfId="7" applyNumberFormat="1" applyFont="1" applyAlignment="1">
      <alignment vertical="center"/>
    </xf>
    <xf numFmtId="0" fontId="3" fillId="0" borderId="6" xfId="4" applyFont="1" applyBorder="1" applyAlignment="1">
      <alignment vertical="center"/>
    </xf>
    <xf numFmtId="0" fontId="3" fillId="0" borderId="5" xfId="4" applyFont="1" applyBorder="1" applyAlignment="1">
      <alignment vertical="center"/>
    </xf>
    <xf numFmtId="10" fontId="3" fillId="0" borderId="10" xfId="24" applyNumberFormat="1" applyFont="1" applyBorder="1" applyAlignment="1">
      <alignment vertical="center"/>
    </xf>
    <xf numFmtId="165" fontId="3" fillId="0" borderId="18" xfId="7" applyNumberFormat="1" applyFont="1" applyBorder="1" applyAlignment="1">
      <alignment vertical="center"/>
    </xf>
    <xf numFmtId="165" fontId="3" fillId="0" borderId="19" xfId="7" applyNumberFormat="1" applyFont="1" applyBorder="1" applyAlignment="1">
      <alignment vertical="center"/>
    </xf>
    <xf numFmtId="0" fontId="3" fillId="2" borderId="2" xfId="4" applyFont="1" applyFill="1" applyBorder="1" applyAlignment="1">
      <alignment vertical="center"/>
    </xf>
    <xf numFmtId="0" fontId="3" fillId="2" borderId="1" xfId="4" applyFont="1" applyFill="1" applyBorder="1" applyAlignment="1">
      <alignment vertical="center"/>
    </xf>
    <xf numFmtId="10" fontId="3" fillId="0" borderId="10" xfId="4" applyNumberFormat="1" applyFont="1" applyBorder="1" applyAlignment="1">
      <alignment vertical="center"/>
    </xf>
    <xf numFmtId="165" fontId="3" fillId="0" borderId="10" xfId="4" applyNumberFormat="1" applyFont="1" applyBorder="1" applyAlignment="1">
      <alignment vertical="center"/>
    </xf>
    <xf numFmtId="0" fontId="4" fillId="2" borderId="2" xfId="4" applyFont="1" applyFill="1" applyBorder="1" applyAlignment="1">
      <alignment vertical="center"/>
    </xf>
    <xf numFmtId="3" fontId="3" fillId="0" borderId="0" xfId="4" applyNumberFormat="1" applyFont="1" applyAlignment="1">
      <alignment vertical="center"/>
    </xf>
    <xf numFmtId="0" fontId="3" fillId="0" borderId="5" xfId="4" applyFont="1" applyBorder="1" applyAlignment="1">
      <alignment horizontal="center" vertical="center"/>
    </xf>
    <xf numFmtId="3" fontId="3" fillId="0" borderId="5" xfId="4" applyNumberFormat="1" applyFont="1" applyBorder="1" applyAlignment="1">
      <alignment vertical="center"/>
    </xf>
    <xf numFmtId="10" fontId="3" fillId="0" borderId="10" xfId="7" applyNumberFormat="1" applyFont="1" applyBorder="1" applyAlignment="1">
      <alignment vertical="center"/>
    </xf>
    <xf numFmtId="10" fontId="3" fillId="0" borderId="9" xfId="7" applyNumberFormat="1" applyFont="1" applyBorder="1" applyAlignment="1">
      <alignment vertical="center"/>
    </xf>
    <xf numFmtId="165" fontId="3" fillId="0" borderId="6" xfId="7" applyNumberFormat="1" applyFont="1" applyBorder="1" applyAlignment="1">
      <alignment vertical="center"/>
    </xf>
    <xf numFmtId="3" fontId="3" fillId="0" borderId="9" xfId="4" applyNumberFormat="1" applyFont="1" applyBorder="1" applyAlignment="1">
      <alignment vertical="center"/>
    </xf>
    <xf numFmtId="165" fontId="3" fillId="0" borderId="9" xfId="7" applyNumberFormat="1" applyFont="1" applyBorder="1" applyAlignment="1">
      <alignment vertical="center"/>
    </xf>
    <xf numFmtId="0" fontId="2" fillId="0" borderId="0" xfId="4"/>
    <xf numFmtId="0" fontId="14" fillId="0" borderId="0" xfId="4" applyFont="1" applyAlignment="1">
      <alignment horizontal="right" vertical="center"/>
    </xf>
    <xf numFmtId="0" fontId="3" fillId="2" borderId="0" xfId="4" applyFont="1" applyFill="1" applyAlignment="1">
      <alignment horizontal="center" wrapText="1"/>
    </xf>
    <xf numFmtId="0" fontId="13" fillId="2" borderId="0" xfId="4" applyFont="1" applyFill="1" applyAlignment="1">
      <alignment horizontal="center" vertical="center" wrapText="1"/>
    </xf>
    <xf numFmtId="165" fontId="3" fillId="0" borderId="11" xfId="7" applyNumberFormat="1" applyFont="1" applyBorder="1" applyAlignment="1">
      <alignment vertical="center"/>
    </xf>
    <xf numFmtId="1" fontId="3" fillId="0" borderId="12" xfId="7" applyNumberFormat="1" applyFont="1" applyBorder="1" applyAlignment="1">
      <alignment horizontal="center"/>
    </xf>
    <xf numFmtId="165" fontId="3" fillId="0" borderId="8" xfId="7" applyNumberFormat="1" applyFont="1" applyBorder="1" applyAlignment="1">
      <alignment vertical="center"/>
    </xf>
    <xf numFmtId="1" fontId="3" fillId="0" borderId="8" xfId="7" applyNumberFormat="1" applyFont="1" applyBorder="1" applyAlignment="1">
      <alignment horizontal="center"/>
    </xf>
    <xf numFmtId="0" fontId="3" fillId="0" borderId="4" xfId="4" applyFont="1" applyBorder="1" applyAlignment="1">
      <alignment horizontal="center" vertical="center"/>
    </xf>
    <xf numFmtId="165" fontId="3" fillId="0" borderId="3" xfId="7" applyNumberFormat="1" applyFont="1" applyBorder="1" applyAlignment="1">
      <alignment vertical="center"/>
    </xf>
    <xf numFmtId="1" fontId="3" fillId="0" borderId="4" xfId="7" applyNumberFormat="1" applyFont="1" applyBorder="1" applyAlignment="1">
      <alignment horizontal="center"/>
    </xf>
    <xf numFmtId="165" fontId="3" fillId="0" borderId="7" xfId="7" applyNumberFormat="1" applyFont="1" applyBorder="1" applyAlignment="1">
      <alignment vertical="center"/>
    </xf>
    <xf numFmtId="1" fontId="3" fillId="0" borderId="7" xfId="7" applyNumberFormat="1" applyFont="1" applyBorder="1" applyAlignment="1">
      <alignment horizontal="center"/>
    </xf>
    <xf numFmtId="165" fontId="3" fillId="0" borderId="5" xfId="7" applyNumberFormat="1" applyFont="1" applyBorder="1" applyAlignment="1">
      <alignment vertical="center"/>
    </xf>
    <xf numFmtId="1" fontId="3" fillId="0" borderId="6" xfId="7" applyNumberFormat="1" applyFont="1" applyBorder="1" applyAlignment="1">
      <alignment horizontal="center"/>
    </xf>
    <xf numFmtId="165" fontId="3" fillId="0" borderId="10" xfId="7" applyNumberFormat="1" applyFont="1" applyBorder="1" applyAlignment="1">
      <alignment vertical="center"/>
    </xf>
    <xf numFmtId="1" fontId="3" fillId="0" borderId="10" xfId="7" applyNumberFormat="1" applyFont="1" applyBorder="1" applyAlignment="1">
      <alignment horizontal="center"/>
    </xf>
    <xf numFmtId="0" fontId="3" fillId="0" borderId="12" xfId="4" applyFont="1" applyBorder="1" applyAlignment="1">
      <alignment horizontal="center" vertical="center"/>
    </xf>
    <xf numFmtId="0" fontId="3" fillId="0" borderId="6" xfId="4" applyFont="1" applyBorder="1" applyAlignment="1">
      <alignment horizontal="center" vertical="center"/>
    </xf>
    <xf numFmtId="9" fontId="4" fillId="2" borderId="14" xfId="7" applyFont="1" applyFill="1" applyBorder="1" applyAlignment="1">
      <alignment vertical="center"/>
    </xf>
    <xf numFmtId="0" fontId="4" fillId="2" borderId="13" xfId="4" applyFont="1" applyFill="1" applyBorder="1" applyAlignment="1">
      <alignment vertical="center"/>
    </xf>
    <xf numFmtId="166" fontId="5" fillId="2" borderId="2" xfId="32" applyNumberFormat="1" applyFont="1" applyFill="1" applyBorder="1" applyAlignment="1">
      <alignment horizontal="center" vertical="center" wrapText="1"/>
    </xf>
    <xf numFmtId="166" fontId="13" fillId="0" borderId="2" xfId="32" applyNumberFormat="1" applyFont="1" applyBorder="1" applyAlignment="1">
      <alignment horizontal="center"/>
    </xf>
    <xf numFmtId="166" fontId="13" fillId="0" borderId="4" xfId="32" applyNumberFormat="1" applyFont="1" applyBorder="1" applyAlignment="1">
      <alignment horizontal="center"/>
    </xf>
    <xf numFmtId="166" fontId="13" fillId="2" borderId="2" xfId="32" applyNumberFormat="1" applyFont="1" applyFill="1" applyBorder="1" applyAlignment="1">
      <alignment horizontal="center"/>
    </xf>
    <xf numFmtId="0" fontId="3" fillId="0" borderId="5" xfId="4" applyFont="1" applyBorder="1"/>
    <xf numFmtId="0" fontId="13" fillId="0" borderId="0" xfId="0" applyFont="1" applyAlignment="1">
      <alignment horizontal="left" vertical="top"/>
    </xf>
    <xf numFmtId="10" fontId="3" fillId="0" borderId="14" xfId="7" applyNumberFormat="1" applyFont="1" applyFill="1" applyBorder="1" applyAlignment="1">
      <alignment vertical="center"/>
    </xf>
    <xf numFmtId="165" fontId="3" fillId="0" borderId="14" xfId="7" applyNumberFormat="1" applyFont="1" applyFill="1" applyBorder="1" applyAlignment="1">
      <alignment vertical="center"/>
    </xf>
    <xf numFmtId="165" fontId="3" fillId="0" borderId="1" xfId="7" applyNumberFormat="1" applyFont="1" applyFill="1" applyBorder="1" applyAlignment="1">
      <alignment vertical="center"/>
    </xf>
    <xf numFmtId="0" fontId="3" fillId="0" borderId="13" xfId="7" applyNumberFormat="1" applyFont="1" applyFill="1" applyBorder="1" applyAlignment="1">
      <alignment vertical="center"/>
    </xf>
    <xf numFmtId="165" fontId="4" fillId="2" borderId="2" xfId="4" applyNumberFormat="1" applyFont="1" applyFill="1" applyBorder="1" applyAlignment="1">
      <alignment vertical="center"/>
    </xf>
    <xf numFmtId="0" fontId="4" fillId="0" borderId="0" xfId="4" applyFont="1" applyAlignment="1">
      <alignment vertical="center"/>
    </xf>
    <xf numFmtId="0" fontId="14" fillId="0" borderId="16" xfId="4" applyFont="1" applyBorder="1" applyAlignment="1">
      <alignment horizontal="right" vertical="center"/>
    </xf>
    <xf numFmtId="0" fontId="13" fillId="0" borderId="0" xfId="0" applyFont="1" applyAlignment="1">
      <alignment horizontal="left"/>
    </xf>
    <xf numFmtId="0" fontId="2" fillId="0" borderId="0" xfId="4" applyFont="1"/>
    <xf numFmtId="0" fontId="12" fillId="0" borderId="0" xfId="6"/>
    <xf numFmtId="0" fontId="25" fillId="0" borderId="0" xfId="6" applyFont="1"/>
    <xf numFmtId="0" fontId="26" fillId="0" borderId="0" xfId="6" applyFont="1"/>
    <xf numFmtId="0" fontId="27" fillId="0" borderId="0" xfId="6" applyFont="1"/>
    <xf numFmtId="0" fontId="16" fillId="0" borderId="0" xfId="6" applyFont="1"/>
    <xf numFmtId="0" fontId="18" fillId="0" borderId="0" xfId="33" applyFont="1" applyAlignment="1">
      <alignment horizontal="center" vertical="top"/>
    </xf>
    <xf numFmtId="1" fontId="3" fillId="0" borderId="2" xfId="7" applyNumberFormat="1" applyFont="1" applyFill="1" applyBorder="1" applyAlignment="1">
      <alignment horizontal="center"/>
    </xf>
    <xf numFmtId="0" fontId="3" fillId="0" borderId="2" xfId="7" applyNumberFormat="1" applyFont="1" applyFill="1" applyBorder="1" applyAlignment="1">
      <alignment vertical="center"/>
    </xf>
    <xf numFmtId="165" fontId="3" fillId="0" borderId="5" xfId="34" applyNumberFormat="1" applyFont="1" applyBorder="1" applyAlignment="1">
      <alignment vertical="center"/>
    </xf>
    <xf numFmtId="14" fontId="12" fillId="0" borderId="0" xfId="6" applyNumberFormat="1"/>
    <xf numFmtId="3" fontId="3" fillId="0" borderId="1" xfId="4" applyNumberFormat="1" applyFont="1" applyBorder="1" applyAlignment="1">
      <alignment vertical="center"/>
    </xf>
    <xf numFmtId="0" fontId="3" fillId="0" borderId="1" xfId="4" applyFont="1" applyBorder="1" applyAlignment="1">
      <alignment vertical="center"/>
    </xf>
    <xf numFmtId="1" fontId="3" fillId="0" borderId="1" xfId="4" applyNumberFormat="1" applyFont="1" applyBorder="1" applyAlignment="1">
      <alignment vertical="center"/>
    </xf>
    <xf numFmtId="0" fontId="3" fillId="2" borderId="3" xfId="4" applyFont="1" applyFill="1" applyBorder="1" applyAlignment="1">
      <alignment horizontal="center" vertical="center" wrapText="1"/>
    </xf>
    <xf numFmtId="0" fontId="3" fillId="2" borderId="15" xfId="4" applyFont="1" applyFill="1" applyBorder="1" applyAlignment="1">
      <alignment horizontal="center" vertical="center" wrapText="1"/>
    </xf>
    <xf numFmtId="0" fontId="3" fillId="2" borderId="7" xfId="4" applyFont="1" applyFill="1" applyBorder="1" applyAlignment="1">
      <alignment horizontal="center" wrapText="1"/>
    </xf>
    <xf numFmtId="0" fontId="15" fillId="2" borderId="5" xfId="4" applyFont="1" applyFill="1" applyBorder="1" applyAlignment="1">
      <alignment horizontal="center" vertical="center" wrapText="1"/>
    </xf>
    <xf numFmtId="0" fontId="15" fillId="2" borderId="10" xfId="4" applyFont="1" applyFill="1" applyBorder="1" applyAlignment="1">
      <alignment horizontal="center" vertical="top" wrapText="1"/>
    </xf>
    <xf numFmtId="0" fontId="3" fillId="2" borderId="7" xfId="4" applyFont="1" applyFill="1" applyBorder="1" applyAlignment="1">
      <alignment horizontal="center" wrapText="1"/>
    </xf>
    <xf numFmtId="0" fontId="15" fillId="2" borderId="5" xfId="4" applyFont="1" applyFill="1" applyBorder="1" applyAlignment="1">
      <alignment horizontal="center" vertical="center" wrapText="1"/>
    </xf>
    <xf numFmtId="0" fontId="15" fillId="2" borderId="10" xfId="4" applyFont="1" applyFill="1" applyBorder="1" applyAlignment="1">
      <alignment horizontal="center" vertical="top" wrapText="1"/>
    </xf>
    <xf numFmtId="0" fontId="3" fillId="2" borderId="15" xfId="4" applyFont="1" applyFill="1" applyBorder="1" applyAlignment="1">
      <alignment horizontal="center" vertical="center" wrapText="1"/>
    </xf>
    <xf numFmtId="0" fontId="3" fillId="2" borderId="3" xfId="4" applyFont="1" applyFill="1" applyBorder="1" applyAlignment="1">
      <alignment horizontal="center" vertical="center" wrapText="1"/>
    </xf>
    <xf numFmtId="0" fontId="4" fillId="0" borderId="0" xfId="4" applyFont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3" fillId="2" borderId="14" xfId="0" applyFont="1" applyFill="1" applyBorder="1" applyAlignment="1">
      <alignment horizontal="center" vertical="center"/>
    </xf>
    <xf numFmtId="0" fontId="13" fillId="2" borderId="13" xfId="0" applyFont="1" applyFill="1" applyBorder="1" applyAlignment="1">
      <alignment horizontal="center" vertical="center"/>
    </xf>
    <xf numFmtId="0" fontId="3" fillId="2" borderId="11" xfId="4" applyFont="1" applyFill="1" applyBorder="1" applyAlignment="1">
      <alignment horizontal="center" vertical="center" wrapText="1"/>
    </xf>
    <xf numFmtId="0" fontId="3" fillId="2" borderId="3" xfId="4" applyFont="1" applyFill="1" applyBorder="1" applyAlignment="1">
      <alignment horizontal="center" vertical="center" wrapText="1"/>
    </xf>
    <xf numFmtId="0" fontId="20" fillId="2" borderId="15" xfId="4" applyFont="1" applyFill="1" applyBorder="1" applyAlignment="1">
      <alignment horizontal="center" vertical="center"/>
    </xf>
    <xf numFmtId="0" fontId="3" fillId="2" borderId="8" xfId="4" applyFont="1" applyFill="1" applyBorder="1" applyAlignment="1">
      <alignment horizontal="center" vertical="center" wrapText="1"/>
    </xf>
    <xf numFmtId="0" fontId="3" fillId="2" borderId="5" xfId="4" applyFont="1" applyFill="1" applyBorder="1" applyAlignment="1">
      <alignment horizontal="center" vertical="center" wrapText="1"/>
    </xf>
    <xf numFmtId="0" fontId="3" fillId="2" borderId="10" xfId="4" applyFont="1" applyFill="1" applyBorder="1" applyAlignment="1">
      <alignment horizontal="center" vertical="center" wrapText="1"/>
    </xf>
    <xf numFmtId="0" fontId="8" fillId="0" borderId="0" xfId="4" applyFont="1" applyFill="1" applyBorder="1" applyAlignment="1">
      <alignment horizontal="center" vertical="center"/>
    </xf>
    <xf numFmtId="0" fontId="21" fillId="0" borderId="0" xfId="4" applyFont="1" applyFill="1" applyBorder="1" applyAlignment="1">
      <alignment horizontal="center" vertical="center"/>
    </xf>
    <xf numFmtId="0" fontId="19" fillId="2" borderId="5" xfId="4" applyFont="1" applyFill="1" applyBorder="1" applyAlignment="1">
      <alignment horizontal="center" vertical="center"/>
    </xf>
    <xf numFmtId="0" fontId="19" fillId="2" borderId="9" xfId="4" applyFont="1" applyFill="1" applyBorder="1" applyAlignment="1">
      <alignment horizontal="center" vertical="center"/>
    </xf>
    <xf numFmtId="0" fontId="19" fillId="2" borderId="10" xfId="4" applyFont="1" applyFill="1" applyBorder="1" applyAlignment="1">
      <alignment horizontal="center" vertical="center"/>
    </xf>
    <xf numFmtId="0" fontId="20" fillId="2" borderId="11" xfId="4" applyFont="1" applyFill="1" applyBorder="1" applyAlignment="1">
      <alignment horizontal="center" vertical="center"/>
    </xf>
    <xf numFmtId="0" fontId="20" fillId="2" borderId="8" xfId="4" applyFont="1" applyFill="1" applyBorder="1" applyAlignment="1">
      <alignment horizontal="center" vertical="center"/>
    </xf>
    <xf numFmtId="0" fontId="3" fillId="2" borderId="15" xfId="4" applyFont="1" applyFill="1" applyBorder="1" applyAlignment="1">
      <alignment horizontal="center" vertical="center" wrapText="1"/>
    </xf>
    <xf numFmtId="0" fontId="3" fillId="2" borderId="9" xfId="4" applyFont="1" applyFill="1" applyBorder="1" applyAlignment="1">
      <alignment horizontal="center" vertical="center" wrapText="1"/>
    </xf>
    <xf numFmtId="0" fontId="4" fillId="2" borderId="1" xfId="4" applyNumberFormat="1" applyFont="1" applyFill="1" applyBorder="1" applyAlignment="1">
      <alignment horizontal="center" vertical="center"/>
    </xf>
    <xf numFmtId="0" fontId="4" fillId="2" borderId="13" xfId="4" applyNumberFormat="1" applyFont="1" applyFill="1" applyBorder="1" applyAlignment="1">
      <alignment horizontal="center" vertical="center"/>
    </xf>
    <xf numFmtId="0" fontId="3" fillId="0" borderId="1" xfId="4" applyNumberFormat="1" applyFont="1" applyFill="1" applyBorder="1" applyAlignment="1">
      <alignment horizontal="center" vertical="center"/>
    </xf>
    <xf numFmtId="0" fontId="3" fillId="0" borderId="13" xfId="4" applyNumberFormat="1" applyFont="1" applyFill="1" applyBorder="1" applyAlignment="1">
      <alignment horizontal="center" vertical="center"/>
    </xf>
    <xf numFmtId="0" fontId="3" fillId="2" borderId="7" xfId="4" applyFont="1" applyFill="1" applyBorder="1" applyAlignment="1">
      <alignment horizontal="center" wrapText="1"/>
    </xf>
    <xf numFmtId="0" fontId="19" fillId="2" borderId="4" xfId="4" applyFont="1" applyFill="1" applyBorder="1" applyAlignment="1">
      <alignment horizontal="center" vertical="top"/>
    </xf>
    <xf numFmtId="0" fontId="19" fillId="2" borderId="6" xfId="4" applyFont="1" applyFill="1" applyBorder="1" applyAlignment="1">
      <alignment horizontal="center" vertical="top"/>
    </xf>
    <xf numFmtId="0" fontId="15" fillId="2" borderId="4" xfId="4" applyFont="1" applyFill="1" applyBorder="1" applyAlignment="1">
      <alignment horizontal="center" vertical="top" wrapText="1"/>
    </xf>
    <xf numFmtId="0" fontId="15" fillId="2" borderId="6" xfId="4" applyFont="1" applyFill="1" applyBorder="1" applyAlignment="1">
      <alignment horizontal="center" vertical="top" wrapText="1"/>
    </xf>
    <xf numFmtId="0" fontId="15" fillId="2" borderId="3" xfId="4" applyFont="1" applyFill="1" applyBorder="1" applyAlignment="1">
      <alignment horizontal="center" vertical="center" wrapText="1"/>
    </xf>
    <xf numFmtId="0" fontId="15" fillId="2" borderId="5" xfId="4" applyFont="1" applyFill="1" applyBorder="1" applyAlignment="1">
      <alignment horizontal="center" vertical="center" wrapText="1"/>
    </xf>
    <xf numFmtId="0" fontId="15" fillId="2" borderId="7" xfId="4" applyFont="1" applyFill="1" applyBorder="1" applyAlignment="1">
      <alignment horizontal="center" vertical="top" wrapText="1"/>
    </xf>
    <xf numFmtId="0" fontId="15" fillId="2" borderId="10" xfId="4" applyFont="1" applyFill="1" applyBorder="1" applyAlignment="1">
      <alignment horizontal="center" vertical="top" wrapText="1"/>
    </xf>
    <xf numFmtId="0" fontId="4" fillId="2" borderId="12" xfId="4" applyFont="1" applyFill="1" applyBorder="1" applyAlignment="1">
      <alignment horizontal="center" wrapText="1"/>
    </xf>
    <xf numFmtId="0" fontId="4" fillId="2" borderId="4" xfId="4" applyFont="1" applyFill="1" applyBorder="1" applyAlignment="1">
      <alignment horizontal="center" wrapText="1"/>
    </xf>
    <xf numFmtId="0" fontId="3" fillId="2" borderId="12" xfId="4" applyFont="1" applyFill="1" applyBorder="1" applyAlignment="1">
      <alignment horizontal="center" wrapText="1"/>
    </xf>
    <xf numFmtId="0" fontId="3" fillId="2" borderId="4" xfId="4" applyFont="1" applyFill="1" applyBorder="1" applyAlignment="1">
      <alignment horizontal="center" wrapText="1"/>
    </xf>
    <xf numFmtId="0" fontId="2" fillId="2" borderId="8" xfId="4" applyFill="1" applyBorder="1" applyAlignment="1">
      <alignment horizontal="center" vertical="center" wrapText="1"/>
    </xf>
    <xf numFmtId="0" fontId="2" fillId="2" borderId="7" xfId="4" applyFill="1" applyBorder="1" applyAlignment="1">
      <alignment horizontal="center" vertical="center" wrapText="1"/>
    </xf>
    <xf numFmtId="0" fontId="19" fillId="2" borderId="3" xfId="4" applyFont="1" applyFill="1" applyBorder="1" applyAlignment="1">
      <alignment horizontal="center" vertical="top"/>
    </xf>
    <xf numFmtId="0" fontId="19" fillId="2" borderId="5" xfId="4" applyFont="1" applyFill="1" applyBorder="1" applyAlignment="1">
      <alignment horizontal="center" vertical="top"/>
    </xf>
    <xf numFmtId="0" fontId="4" fillId="2" borderId="3" xfId="4" applyFont="1" applyFill="1" applyBorder="1" applyAlignment="1">
      <alignment horizontal="center" wrapText="1"/>
    </xf>
    <xf numFmtId="0" fontId="8" fillId="0" borderId="0" xfId="4" applyFont="1" applyAlignment="1">
      <alignment horizontal="center" vertical="center"/>
    </xf>
    <xf numFmtId="0" fontId="21" fillId="0" borderId="9" xfId="4" applyFont="1" applyBorder="1" applyAlignment="1">
      <alignment horizontal="center" vertical="center"/>
    </xf>
    <xf numFmtId="0" fontId="4" fillId="0" borderId="0" xfId="4" applyFont="1" applyAlignment="1">
      <alignment horizontal="center" vertical="center"/>
    </xf>
    <xf numFmtId="0" fontId="19" fillId="0" borderId="0" xfId="4" applyFont="1" applyAlignment="1">
      <alignment horizontal="center" vertical="center"/>
    </xf>
    <xf numFmtId="0" fontId="4" fillId="2" borderId="11" xfId="4" applyFont="1" applyFill="1" applyBorder="1" applyAlignment="1">
      <alignment horizontal="center" wrapText="1"/>
    </xf>
    <xf numFmtId="0" fontId="3" fillId="0" borderId="1" xfId="4" applyFont="1" applyBorder="1" applyAlignment="1">
      <alignment horizontal="center" vertical="center"/>
    </xf>
    <xf numFmtId="0" fontId="3" fillId="0" borderId="13" xfId="4" applyFont="1" applyBorder="1" applyAlignment="1">
      <alignment horizontal="center" vertical="center"/>
    </xf>
    <xf numFmtId="0" fontId="4" fillId="2" borderId="1" xfId="4" applyFont="1" applyFill="1" applyBorder="1" applyAlignment="1">
      <alignment horizontal="center" vertical="center"/>
    </xf>
    <xf numFmtId="0" fontId="4" fillId="2" borderId="13" xfId="4" applyFont="1" applyFill="1" applyBorder="1" applyAlignment="1">
      <alignment horizontal="center" vertical="center"/>
    </xf>
    <xf numFmtId="0" fontId="3" fillId="2" borderId="12" xfId="4" applyFont="1" applyFill="1" applyBorder="1" applyAlignment="1">
      <alignment horizontal="center" vertical="center" wrapText="1"/>
    </xf>
    <xf numFmtId="0" fontId="3" fillId="2" borderId="4" xfId="4" applyFont="1" applyFill="1" applyBorder="1" applyAlignment="1">
      <alignment horizontal="center" vertical="center" wrapText="1"/>
    </xf>
    <xf numFmtId="0" fontId="2" fillId="2" borderId="0" xfId="4" applyFill="1" applyAlignment="1">
      <alignment horizontal="center" vertical="center" wrapText="1"/>
    </xf>
    <xf numFmtId="0" fontId="24" fillId="2" borderId="4" xfId="4" applyFont="1" applyFill="1" applyBorder="1" applyAlignment="1">
      <alignment horizontal="center" wrapText="1"/>
    </xf>
    <xf numFmtId="0" fontId="24" fillId="2" borderId="6" xfId="4" applyFont="1" applyFill="1" applyBorder="1" applyAlignment="1">
      <alignment horizontal="center" wrapText="1"/>
    </xf>
    <xf numFmtId="0" fontId="2" fillId="2" borderId="12" xfId="4" applyFill="1" applyBorder="1" applyAlignment="1">
      <alignment horizontal="center" wrapText="1"/>
    </xf>
    <xf numFmtId="0" fontId="2" fillId="2" borderId="4" xfId="4" applyFill="1" applyBorder="1" applyAlignment="1">
      <alignment horizontal="center" wrapText="1"/>
    </xf>
    <xf numFmtId="0" fontId="15" fillId="2" borderId="5" xfId="4" applyFont="1" applyFill="1" applyBorder="1" applyAlignment="1">
      <alignment horizontal="center" vertical="top" wrapText="1"/>
    </xf>
    <xf numFmtId="0" fontId="15" fillId="2" borderId="4" xfId="4" applyFont="1" applyFill="1" applyBorder="1" applyAlignment="1">
      <alignment horizontal="center" vertical="center" wrapText="1"/>
    </xf>
    <xf numFmtId="0" fontId="15" fillId="2" borderId="6" xfId="4" applyFont="1" applyFill="1" applyBorder="1" applyAlignment="1">
      <alignment horizontal="center" vertical="center" wrapText="1"/>
    </xf>
    <xf numFmtId="0" fontId="4" fillId="0" borderId="0" xfId="4" applyFont="1" applyFill="1" applyBorder="1" applyAlignment="1">
      <alignment horizontal="center" vertical="center"/>
    </xf>
    <xf numFmtId="0" fontId="19" fillId="0" borderId="9" xfId="4" applyFont="1" applyFill="1" applyBorder="1" applyAlignment="1">
      <alignment horizontal="center" vertical="center"/>
    </xf>
    <xf numFmtId="3" fontId="3" fillId="0" borderId="5" xfId="4" applyNumberFormat="1" applyFont="1" applyFill="1" applyBorder="1" applyAlignment="1">
      <alignment vertical="center"/>
    </xf>
    <xf numFmtId="10" fontId="3" fillId="0" borderId="5" xfId="34" applyNumberFormat="1" applyFont="1" applyFill="1" applyBorder="1" applyAlignment="1">
      <alignment vertical="center"/>
    </xf>
    <xf numFmtId="9" fontId="4" fillId="2" borderId="9" xfId="4" applyNumberFormat="1" applyFont="1" applyFill="1" applyBorder="1" applyAlignment="1">
      <alignment vertical="center"/>
    </xf>
  </cellXfs>
  <cellStyles count="35">
    <cellStyle name="Dziesiętny" xfId="32" builtinId="3"/>
    <cellStyle name="Dziesiętny 2" xfId="1" xr:uid="{00000000-0005-0000-0000-000001000000}"/>
    <cellStyle name="Dziesiętny 2 2" xfId="14" xr:uid="{00000000-0005-0000-0000-000002000000}"/>
    <cellStyle name="Dziesiętny 2 3" xfId="26" xr:uid="{00000000-0005-0000-0000-000003000000}"/>
    <cellStyle name="Dziesiętny 2 4" xfId="13" xr:uid="{00000000-0005-0000-0000-000004000000}"/>
    <cellStyle name="Dziesiętny 3" xfId="2" xr:uid="{00000000-0005-0000-0000-000005000000}"/>
    <cellStyle name="Dziesiętny 3 2" xfId="27" xr:uid="{00000000-0005-0000-0000-000006000000}"/>
    <cellStyle name="Dziesiętny 3 3" xfId="12" xr:uid="{00000000-0005-0000-0000-000007000000}"/>
    <cellStyle name="Dziesiętny 4" xfId="25" xr:uid="{00000000-0005-0000-0000-000008000000}"/>
    <cellStyle name="Hiperłącze" xfId="3" builtinId="8"/>
    <cellStyle name="Hiperłącze 2" xfId="28" xr:uid="{00000000-0005-0000-0000-00000A000000}"/>
    <cellStyle name="Hiperłącze 3" xfId="33" xr:uid="{00000000-0005-0000-0000-00000B000000}"/>
    <cellStyle name="Normalny" xfId="0" builtinId="0"/>
    <cellStyle name="Normalny 2" xfId="4" xr:uid="{00000000-0005-0000-0000-00000D000000}"/>
    <cellStyle name="Normalny 3" xfId="5" xr:uid="{00000000-0005-0000-0000-00000E000000}"/>
    <cellStyle name="Normalny 3 2" xfId="15" xr:uid="{00000000-0005-0000-0000-00000F000000}"/>
    <cellStyle name="Normalny 4" xfId="6" xr:uid="{00000000-0005-0000-0000-000010000000}"/>
    <cellStyle name="Normalny 4 2" xfId="17" xr:uid="{00000000-0005-0000-0000-000011000000}"/>
    <cellStyle name="Normalny 4 3" xfId="29" xr:uid="{00000000-0005-0000-0000-000012000000}"/>
    <cellStyle name="Normalny 4 4" xfId="16" xr:uid="{00000000-0005-0000-0000-000013000000}"/>
    <cellStyle name="Normalny 5" xfId="18" xr:uid="{00000000-0005-0000-0000-000014000000}"/>
    <cellStyle name="Normalny 5 2" xfId="19" xr:uid="{00000000-0005-0000-0000-000015000000}"/>
    <cellStyle name="Normalny 6" xfId="20" xr:uid="{00000000-0005-0000-0000-000016000000}"/>
    <cellStyle name="Normalny 7" xfId="21" xr:uid="{00000000-0005-0000-0000-000017000000}"/>
    <cellStyle name="Normalny 8" xfId="11" xr:uid="{00000000-0005-0000-0000-000018000000}"/>
    <cellStyle name="Normalny 9" xfId="10" xr:uid="{00000000-0005-0000-0000-000019000000}"/>
    <cellStyle name="Procentowy" xfId="34" builtinId="5"/>
    <cellStyle name="Procentowy 2" xfId="7" xr:uid="{00000000-0005-0000-0000-00001B000000}"/>
    <cellStyle name="Procentowy 3" xfId="8" xr:uid="{00000000-0005-0000-0000-00001C000000}"/>
    <cellStyle name="Procentowy 3 2" xfId="23" xr:uid="{00000000-0005-0000-0000-00001D000000}"/>
    <cellStyle name="Procentowy 4" xfId="9" xr:uid="{00000000-0005-0000-0000-00001E000000}"/>
    <cellStyle name="Procentowy 4 2" xfId="31" xr:uid="{00000000-0005-0000-0000-00001F000000}"/>
    <cellStyle name="Procentowy 4 3" xfId="24" xr:uid="{00000000-0005-0000-0000-000020000000}"/>
    <cellStyle name="Procentowy 5" xfId="22" xr:uid="{00000000-0005-0000-0000-000021000000}"/>
    <cellStyle name="Procentowy 6" xfId="30" xr:uid="{00000000-0005-0000-0000-000022000000}"/>
  </cellStyles>
  <dxfs count="136">
    <dxf>
      <font>
        <color theme="5"/>
      </font>
    </dxf>
    <dxf>
      <font>
        <color theme="5"/>
      </font>
    </dxf>
    <dxf>
      <font>
        <color theme="5"/>
      </font>
    </dxf>
    <dxf>
      <font>
        <color rgb="FFFF0000"/>
      </font>
    </dxf>
    <dxf>
      <font>
        <color rgb="FFFF000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</xdr:row>
      <xdr:rowOff>0</xdr:rowOff>
    </xdr:from>
    <xdr:to>
      <xdr:col>7</xdr:col>
      <xdr:colOff>46284</xdr:colOff>
      <xdr:row>30</xdr:row>
      <xdr:rowOff>73660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079100D8-CC49-45ED-8875-8017003ED8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9944" y="3351389"/>
          <a:ext cx="6149340" cy="356616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7</xdr:col>
      <xdr:colOff>137724</xdr:colOff>
      <xdr:row>49</xdr:row>
      <xdr:rowOff>111196</xdr:rowOff>
    </xdr:to>
    <xdr:pic>
      <xdr:nvPicPr>
        <xdr:cNvPr id="6" name="Obraz 5">
          <a:extLst>
            <a:ext uri="{FF2B5EF4-FFF2-40B4-BE49-F238E27FC236}">
              <a16:creationId xmlns:a16="http://schemas.microsoft.com/office/drawing/2014/main" id="{DBD37AF8-A9D2-4610-A241-2A5BC4EE58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9944" y="6843889"/>
          <a:ext cx="6240780" cy="359664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50</xdr:row>
      <xdr:rowOff>0</xdr:rowOff>
    </xdr:from>
    <xdr:to>
      <xdr:col>7</xdr:col>
      <xdr:colOff>53904</xdr:colOff>
      <xdr:row>71</xdr:row>
      <xdr:rowOff>18627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04866D60-867C-4E86-A5F1-40E22B8767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9944" y="10512778"/>
          <a:ext cx="6156960" cy="387096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ZMSOIS/PZPM%202012/CEP/12.2012/dane%20szczeg&#243;&#322;owe/raporty/PZPM_CEP_RAPORT_WSZYSTKIE_POJAZDY_GRUDZIE&#323;_2012_NOWE%20I%20U&#379;YWAN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ZPM%202019\CEP\2019.07\dane%20szczeg&#243;&#322;owe\raporty\PZPM_CEP_RAPORT_WSZYSTKIE_POJAZDY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SO i SD - tabele i wykresy"/>
      <sheetName val="SC pow 3,5T - tabele i wykresy "/>
      <sheetName val="PTW i ATV - tabele i wykresy"/>
      <sheetName val="SO i SO# - tabela (1)"/>
      <sheetName val="SO i SO# - tabela (2)"/>
      <sheetName val="SO# - tabela (1)"/>
      <sheetName val="SC-DOST i SS-DOST - tabela (1)"/>
      <sheetName val="SC-DOST i SS-DOST - tabela (2)"/>
      <sheetName val="SO i SC do 3.5T - tabela (1)"/>
      <sheetName val="SO i SC do 3.5T - tabela (2)"/>
      <sheetName val="SC pow 3.5T - tabela (1)"/>
      <sheetName val="SC pow 3.5T - tabela (2)"/>
      <sheetName val="SC od 3,5T segmenty - tabela1 "/>
      <sheetName val="SC od 3,5T segmenty - tabela2"/>
      <sheetName val="AUTOBUSY - tabela (1)"/>
      <sheetName val="AUTOBUSY - tabela (2)"/>
      <sheetName val="MC - tabela (1)"/>
      <sheetName val="MC - tabela (2)"/>
      <sheetName val="MP - tabela (1)"/>
      <sheetName val="MP - tabela (2)"/>
      <sheetName val="Samochodowy inny - tabela (1)"/>
      <sheetName val="Samochodowy inny - tabela (2)"/>
      <sheetName val="Ciągniki rolnicze - tabela (1)"/>
      <sheetName val="Ciągniki rolnicze - tabela (2)"/>
    </sheetNames>
    <sheetDataSet>
      <sheetData sheetId="0" refreshError="1">
        <row r="21">
          <cell r="E21" t="str">
            <v>Grudzień</v>
          </cell>
        </row>
        <row r="26">
          <cell r="E26">
            <v>2012</v>
          </cell>
        </row>
        <row r="59">
          <cell r="A59">
            <v>0</v>
          </cell>
        </row>
        <row r="60">
          <cell r="A60">
            <v>0</v>
          </cell>
        </row>
        <row r="61">
          <cell r="A61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INDEXpdf"/>
      <sheetName val="INDEXpdf (2)"/>
      <sheetName val="POJAZDY - tabele i wykresy (1)"/>
      <sheetName val="Rodzaje - analiza (2)"/>
      <sheetName val="POJAZDY - tabele i wykresy (2)"/>
      <sheetName val="Rodzaje - analiza (3)"/>
      <sheetName val="POJAZDY - tabele i wykresy (3)"/>
      <sheetName val="Rodzaje - analiza (4)"/>
      <sheetName val="SO i SD - tabele i wykresy"/>
      <sheetName val="SC pow 3,5T - tabele i wykresy"/>
      <sheetName val="PRZYCZ. NACZ.-tabele i wykresy"/>
      <sheetName val="PTW i ATV - tabele i wykresy"/>
      <sheetName val="SO - tabela (1)"/>
      <sheetName val="SO - analiza1"/>
      <sheetName val="SO - tabela (2)"/>
      <sheetName val="SO - analiza2"/>
      <sheetName val="SO# - tabela (1)"/>
      <sheetName val="SO# - analiza1"/>
      <sheetName val="SO# - tabela (2)"/>
      <sheetName val="SO# - analiza2"/>
      <sheetName val="SC-DOST i SS-DOST - tabela (1)"/>
      <sheetName val="SC-DOST i SS-DOST - analiza1"/>
      <sheetName val="SC-DOST i SS-DOST - tabela (2)"/>
      <sheetName val="SC-DOST i SS-DOST - analiza2"/>
      <sheetName val="SO i SC do 3.5T - tabela (1)"/>
      <sheetName val="SO i SC do 3.5T - analiza1"/>
      <sheetName val="SO i SC do 3.5T - tabela (2)"/>
      <sheetName val="SO i SC do 3.5T - analiza2"/>
      <sheetName val="SC pow 3.5T - tabela (1)"/>
      <sheetName val="SC pow 3.5T - analiza1"/>
      <sheetName val="SC pow 3.5T - tabela (2)"/>
      <sheetName val="SC pow 3.5T - analiza2"/>
      <sheetName val="SC od 3,5T segmenty - tabela1 "/>
      <sheetName val="SC od 3,5T segmenty - tabela2"/>
      <sheetName val="SC od 3,5T seg-analiza1"/>
      <sheetName val="SC od 3,5T seg-analiza2"/>
      <sheetName val="SC od 3,5T seg-analiza3"/>
      <sheetName val="SC od 3,5T seg-analiza4"/>
      <sheetName val="SC od 3,5T seg-analiza5"/>
      <sheetName val="SC od 3,5T seg-analiza6"/>
      <sheetName val="SC od 3,5T seg-analiza7"/>
      <sheetName val="PN&gt;3.5T - tabela (1)"/>
      <sheetName val="PN&gt;3.5T - analiza1"/>
      <sheetName val="PN&gt;3.5T - tabela (2)"/>
      <sheetName val="PN&gt;3.5T - analiza2"/>
      <sheetName val="AUTOBUSY - tabela (1)"/>
      <sheetName val="AUTOBUSY - analiza1"/>
      <sheetName val="AUTOBUSY - tabela (2)"/>
      <sheetName val="AUTOBUSY - analiza2"/>
      <sheetName val="MC - tabela (1)"/>
      <sheetName val="MC - analiza1"/>
      <sheetName val="MC - tabela (2)"/>
      <sheetName val="MC - analiza2"/>
      <sheetName val="MP - tabela (1)"/>
      <sheetName val="MP - analiza1"/>
      <sheetName val="MP - tabela (2)"/>
      <sheetName val="MP - analiza2"/>
      <sheetName val="Samochodowy inny - tabela (1)"/>
      <sheetName val="Samochodowy inny - analiza1"/>
      <sheetName val="Samochodowy inny - tabela (2)"/>
      <sheetName val="Samochodowy inny - analiza2"/>
      <sheetName val="Ciągniki rolnicze - tabela (1)"/>
      <sheetName val="Ciągniki rolnicze - analiza1"/>
      <sheetName val="Ciągniki rolnicze - tabela (2)"/>
      <sheetName val="Ciągniki rolnicze - analiza2"/>
      <sheetName val="Microcar - tabela (1)"/>
      <sheetName val="Microcar - analiza1"/>
      <sheetName val="Microcar - tabela (2)"/>
      <sheetName val="Microcar - analiza2"/>
      <sheetName val="Rodzaje - analiza"/>
      <sheetName val="Rodzaje PiN - analiza"/>
      <sheetName val="Analiza - CV"/>
      <sheetName val="Analiza - CV (2)"/>
      <sheetName val="BAZA_REJESTRACJE"/>
      <sheetName val="BAZA_PRZYCZEPY_NACZEPY"/>
    </sheetNames>
    <sheetDataSet>
      <sheetData sheetId="0">
        <row r="16">
          <cell r="E16" t="str">
            <v>Lipiec</v>
          </cell>
        </row>
        <row r="21">
          <cell r="E21">
            <v>2019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A82D36-EA87-4B1E-BADB-1634738D2876}">
  <dimension ref="B1:P18"/>
  <sheetViews>
    <sheetView showGridLines="0" tabSelected="1" zoomScale="90" zoomScaleNormal="90" workbookViewId="0"/>
  </sheetViews>
  <sheetFormatPr defaultRowHeight="14.5"/>
  <cols>
    <col min="1" max="1" width="1.7265625" customWidth="1"/>
    <col min="2" max="2" width="32.26953125" customWidth="1"/>
    <col min="3" max="7" width="11" customWidth="1"/>
    <col min="8" max="8" width="12" customWidth="1"/>
    <col min="12" max="12" width="24.1796875" customWidth="1"/>
    <col min="16" max="16" width="10.54296875" customWidth="1"/>
    <col min="17" max="17" width="11.453125" customWidth="1"/>
  </cols>
  <sheetData>
    <row r="1" spans="2:8">
      <c r="B1" t="s">
        <v>98</v>
      </c>
      <c r="D1" s="36"/>
      <c r="E1" s="36"/>
      <c r="F1" s="36"/>
      <c r="G1" s="36"/>
      <c r="H1" s="61">
        <v>44412</v>
      </c>
    </row>
    <row r="2" spans="2:8">
      <c r="H2" s="2" t="s">
        <v>99</v>
      </c>
    </row>
    <row r="3" spans="2:8" ht="26.25" customHeight="1">
      <c r="B3" s="164" t="s">
        <v>100</v>
      </c>
      <c r="C3" s="165"/>
      <c r="D3" s="165"/>
      <c r="E3" s="165"/>
      <c r="F3" s="165"/>
      <c r="G3" s="165"/>
      <c r="H3" s="166"/>
    </row>
    <row r="4" spans="2:8" ht="26.25" customHeight="1">
      <c r="B4" s="6"/>
      <c r="C4" s="125" t="s">
        <v>109</v>
      </c>
      <c r="D4" s="125" t="s">
        <v>110</v>
      </c>
      <c r="E4" s="7" t="s">
        <v>101</v>
      </c>
      <c r="F4" s="125" t="s">
        <v>111</v>
      </c>
      <c r="G4" s="125" t="s">
        <v>112</v>
      </c>
      <c r="H4" s="7" t="s">
        <v>101</v>
      </c>
    </row>
    <row r="5" spans="2:8" ht="26.25" customHeight="1">
      <c r="B5" s="3" t="s">
        <v>102</v>
      </c>
      <c r="C5" s="126">
        <v>2670</v>
      </c>
      <c r="D5" s="126">
        <v>1664</v>
      </c>
      <c r="E5" s="57">
        <v>0.60456730769230771</v>
      </c>
      <c r="F5" s="126">
        <v>18687</v>
      </c>
      <c r="G5" s="126">
        <v>9801</v>
      </c>
      <c r="H5" s="57">
        <v>0.90664217936945213</v>
      </c>
    </row>
    <row r="6" spans="2:8" ht="26.25" customHeight="1">
      <c r="B6" s="4" t="s">
        <v>103</v>
      </c>
      <c r="C6" s="127">
        <v>552</v>
      </c>
      <c r="D6" s="127">
        <v>398</v>
      </c>
      <c r="E6" s="58">
        <v>0.38693467336683418</v>
      </c>
      <c r="F6" s="127">
        <v>3777</v>
      </c>
      <c r="G6" s="127">
        <v>2586</v>
      </c>
      <c r="H6" s="58">
        <v>0.46055684454756385</v>
      </c>
    </row>
    <row r="7" spans="2:8" ht="26.25" customHeight="1">
      <c r="B7" s="4" t="s">
        <v>104</v>
      </c>
      <c r="C7" s="127">
        <v>77</v>
      </c>
      <c r="D7" s="127">
        <v>110</v>
      </c>
      <c r="E7" s="58">
        <v>-0.30000000000000004</v>
      </c>
      <c r="F7" s="127">
        <v>412</v>
      </c>
      <c r="G7" s="127">
        <v>456</v>
      </c>
      <c r="H7" s="58">
        <v>-9.6491228070175405E-2</v>
      </c>
    </row>
    <row r="8" spans="2:8" ht="26.25" customHeight="1">
      <c r="B8" s="5" t="s">
        <v>105</v>
      </c>
      <c r="C8" s="127">
        <v>2041</v>
      </c>
      <c r="D8" s="127">
        <v>1156</v>
      </c>
      <c r="E8" s="59">
        <v>0.76557093425605527</v>
      </c>
      <c r="F8" s="127">
        <v>14498</v>
      </c>
      <c r="G8" s="127">
        <v>6759</v>
      </c>
      <c r="H8" s="59">
        <v>1.1449918627015832</v>
      </c>
    </row>
    <row r="9" spans="2:8" ht="26.25" customHeight="1">
      <c r="B9" s="3" t="s">
        <v>106</v>
      </c>
      <c r="C9" s="126">
        <v>150</v>
      </c>
      <c r="D9" s="126">
        <v>159</v>
      </c>
      <c r="E9" s="57">
        <v>-5.6603773584905648E-2</v>
      </c>
      <c r="F9" s="126">
        <v>814</v>
      </c>
      <c r="G9" s="126">
        <v>851</v>
      </c>
      <c r="H9" s="57">
        <v>-4.3478260869565188E-2</v>
      </c>
    </row>
    <row r="10" spans="2:8" ht="26.25" customHeight="1">
      <c r="B10" s="8" t="s">
        <v>107</v>
      </c>
      <c r="C10" s="128">
        <v>2820</v>
      </c>
      <c r="D10" s="128">
        <v>1823</v>
      </c>
      <c r="E10" s="60">
        <v>0.5469007131102579</v>
      </c>
      <c r="F10" s="128">
        <v>19501</v>
      </c>
      <c r="G10" s="128">
        <v>10652</v>
      </c>
      <c r="H10" s="60">
        <v>0.83073601201652281</v>
      </c>
    </row>
    <row r="11" spans="2:8" ht="26.25" customHeight="1">
      <c r="B11" s="130" t="s">
        <v>108</v>
      </c>
    </row>
    <row r="12" spans="2:8" ht="15" customHeight="1"/>
    <row r="18" spans="16:16">
      <c r="P18" s="38"/>
    </row>
  </sheetData>
  <mergeCells count="1">
    <mergeCell ref="B3:H3"/>
  </mergeCells>
  <conditionalFormatting sqref="E9 H9">
    <cfRule type="cellIs" dxfId="2" priority="2" operator="lessThan">
      <formula>0</formula>
    </cfRule>
  </conditionalFormatting>
  <conditionalFormatting sqref="H10 E10 E5:E7 H5:H7">
    <cfRule type="cellIs" dxfId="1" priority="3" operator="lessThan">
      <formula>0</formula>
    </cfRule>
  </conditionalFormatting>
  <conditionalFormatting sqref="E8 H8">
    <cfRule type="cellIs" dxfId="0" priority="1" operator="lessThan">
      <formula>0</formula>
    </cfRule>
  </conditionalFormatting>
  <pageMargins left="0.7" right="0.7" top="0.75" bottom="0.75" header="0.3" footer="0.3"/>
  <pageSetup paperSize="9" scale="60" orientation="portrait" horizontalDpi="4294967292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1">
    <pageSetUpPr fitToPage="1"/>
  </sheetPr>
  <dimension ref="B1:O23"/>
  <sheetViews>
    <sheetView showGridLines="0" zoomScale="90" zoomScaleNormal="90" workbookViewId="0"/>
  </sheetViews>
  <sheetFormatPr defaultRowHeight="14.5"/>
  <cols>
    <col min="1" max="1" width="1.1796875" customWidth="1"/>
    <col min="2" max="2" width="9.1796875" customWidth="1"/>
    <col min="3" max="3" width="16.81640625" customWidth="1"/>
    <col min="4" max="9" width="9" customWidth="1"/>
    <col min="10" max="10" width="9.81640625" customWidth="1"/>
    <col min="11" max="14" width="9" customWidth="1"/>
    <col min="15" max="15" width="11.54296875" customWidth="1"/>
  </cols>
  <sheetData>
    <row r="1" spans="2:15">
      <c r="B1" t="s">
        <v>7</v>
      </c>
      <c r="E1" s="36"/>
      <c r="O1" s="61">
        <v>44412</v>
      </c>
    </row>
    <row r="2" spans="2:15" ht="14.5" customHeight="1">
      <c r="B2" s="173" t="s">
        <v>20</v>
      </c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3"/>
    </row>
    <row r="3" spans="2:15" ht="14.5" customHeight="1">
      <c r="B3" s="174" t="s">
        <v>21</v>
      </c>
      <c r="C3" s="174"/>
      <c r="D3" s="174"/>
      <c r="E3" s="174"/>
      <c r="F3" s="174"/>
      <c r="G3" s="174"/>
      <c r="H3" s="174"/>
      <c r="I3" s="174"/>
      <c r="J3" s="174"/>
      <c r="K3" s="174"/>
      <c r="L3" s="174"/>
      <c r="M3" s="174"/>
      <c r="N3" s="174"/>
      <c r="O3" s="174"/>
    </row>
    <row r="4" spans="2:15" ht="14.5" customHeight="1"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40" t="s">
        <v>37</v>
      </c>
    </row>
    <row r="5" spans="2:15" ht="14.25" customHeight="1">
      <c r="B5" s="195" t="s">
        <v>0</v>
      </c>
      <c r="C5" s="195" t="s">
        <v>1</v>
      </c>
      <c r="D5" s="178" t="s">
        <v>89</v>
      </c>
      <c r="E5" s="169"/>
      <c r="F5" s="169"/>
      <c r="G5" s="169"/>
      <c r="H5" s="179"/>
      <c r="I5" s="169" t="s">
        <v>81</v>
      </c>
      <c r="J5" s="169"/>
      <c r="K5" s="178" t="s">
        <v>90</v>
      </c>
      <c r="L5" s="169"/>
      <c r="M5" s="169"/>
      <c r="N5" s="169"/>
      <c r="O5" s="179"/>
    </row>
    <row r="6" spans="2:15" ht="14.5" customHeight="1">
      <c r="B6" s="196"/>
      <c r="C6" s="196"/>
      <c r="D6" s="175" t="s">
        <v>91</v>
      </c>
      <c r="E6" s="176"/>
      <c r="F6" s="176"/>
      <c r="G6" s="176"/>
      <c r="H6" s="177"/>
      <c r="I6" s="176" t="s">
        <v>82</v>
      </c>
      <c r="J6" s="176"/>
      <c r="K6" s="175" t="s">
        <v>92</v>
      </c>
      <c r="L6" s="176"/>
      <c r="M6" s="176"/>
      <c r="N6" s="176"/>
      <c r="O6" s="177"/>
    </row>
    <row r="7" spans="2:15" ht="14.5" customHeight="1">
      <c r="B7" s="196"/>
      <c r="C7" s="196"/>
      <c r="D7" s="167">
        <v>2021</v>
      </c>
      <c r="E7" s="170"/>
      <c r="F7" s="180">
        <v>2020</v>
      </c>
      <c r="G7" s="180"/>
      <c r="H7" s="197" t="s">
        <v>23</v>
      </c>
      <c r="I7" s="199">
        <v>2021</v>
      </c>
      <c r="J7" s="167" t="s">
        <v>93</v>
      </c>
      <c r="K7" s="167">
        <v>2021</v>
      </c>
      <c r="L7" s="170"/>
      <c r="M7" s="180">
        <v>2020</v>
      </c>
      <c r="N7" s="170"/>
      <c r="O7" s="186" t="s">
        <v>23</v>
      </c>
    </row>
    <row r="8" spans="2:15" ht="14.5" customHeight="1">
      <c r="B8" s="187" t="s">
        <v>24</v>
      </c>
      <c r="C8" s="187" t="s">
        <v>25</v>
      </c>
      <c r="D8" s="171"/>
      <c r="E8" s="172"/>
      <c r="F8" s="181"/>
      <c r="G8" s="181"/>
      <c r="H8" s="198"/>
      <c r="I8" s="200"/>
      <c r="J8" s="168"/>
      <c r="K8" s="171"/>
      <c r="L8" s="172"/>
      <c r="M8" s="181"/>
      <c r="N8" s="172"/>
      <c r="O8" s="186"/>
    </row>
    <row r="9" spans="2:15" ht="14.25" customHeight="1">
      <c r="B9" s="187"/>
      <c r="C9" s="187"/>
      <c r="D9" s="153" t="s">
        <v>26</v>
      </c>
      <c r="E9" s="155" t="s">
        <v>2</v>
      </c>
      <c r="F9" s="154" t="s">
        <v>26</v>
      </c>
      <c r="G9" s="52" t="s">
        <v>2</v>
      </c>
      <c r="H9" s="189" t="s">
        <v>27</v>
      </c>
      <c r="I9" s="53" t="s">
        <v>26</v>
      </c>
      <c r="J9" s="191" t="s">
        <v>94</v>
      </c>
      <c r="K9" s="153" t="s">
        <v>26</v>
      </c>
      <c r="L9" s="51" t="s">
        <v>2</v>
      </c>
      <c r="M9" s="154" t="s">
        <v>26</v>
      </c>
      <c r="N9" s="51" t="s">
        <v>2</v>
      </c>
      <c r="O9" s="193" t="s">
        <v>27</v>
      </c>
    </row>
    <row r="10" spans="2:15" ht="14.5" customHeight="1">
      <c r="B10" s="188"/>
      <c r="C10" s="188"/>
      <c r="D10" s="156" t="s">
        <v>28</v>
      </c>
      <c r="E10" s="157" t="s">
        <v>29</v>
      </c>
      <c r="F10" s="49" t="s">
        <v>28</v>
      </c>
      <c r="G10" s="50" t="s">
        <v>29</v>
      </c>
      <c r="H10" s="190"/>
      <c r="I10" s="54" t="s">
        <v>28</v>
      </c>
      <c r="J10" s="192"/>
      <c r="K10" s="156" t="s">
        <v>28</v>
      </c>
      <c r="L10" s="157" t="s">
        <v>29</v>
      </c>
      <c r="M10" s="49" t="s">
        <v>28</v>
      </c>
      <c r="N10" s="157" t="s">
        <v>29</v>
      </c>
      <c r="O10" s="194"/>
    </row>
    <row r="11" spans="2:15" ht="14.5" customHeight="1">
      <c r="B11" s="62">
        <v>1</v>
      </c>
      <c r="C11" s="63" t="s">
        <v>3</v>
      </c>
      <c r="D11" s="64">
        <v>680</v>
      </c>
      <c r="E11" s="65">
        <v>0.25468164794007492</v>
      </c>
      <c r="F11" s="64">
        <v>304</v>
      </c>
      <c r="G11" s="66">
        <v>0.18269230769230768</v>
      </c>
      <c r="H11" s="67">
        <v>1.236842105263158</v>
      </c>
      <c r="I11" s="68">
        <v>303</v>
      </c>
      <c r="J11" s="69">
        <v>1.2442244224422443</v>
      </c>
      <c r="K11" s="64">
        <v>4467</v>
      </c>
      <c r="L11" s="65">
        <v>0.23904318510194253</v>
      </c>
      <c r="M11" s="64">
        <v>2118</v>
      </c>
      <c r="N11" s="66">
        <v>0.21610039791857974</v>
      </c>
      <c r="O11" s="67">
        <v>1.1090651558073654</v>
      </c>
    </row>
    <row r="12" spans="2:15" ht="14.5" customHeight="1">
      <c r="B12" s="70">
        <v>2</v>
      </c>
      <c r="C12" s="71" t="s">
        <v>9</v>
      </c>
      <c r="D12" s="72">
        <v>686</v>
      </c>
      <c r="E12" s="73">
        <v>0.25692883895131086</v>
      </c>
      <c r="F12" s="72">
        <v>300</v>
      </c>
      <c r="G12" s="84">
        <v>0.18028846153846154</v>
      </c>
      <c r="H12" s="75">
        <v>1.2866666666666666</v>
      </c>
      <c r="I12" s="96">
        <v>513</v>
      </c>
      <c r="J12" s="85">
        <v>0.33723196881091622</v>
      </c>
      <c r="K12" s="72">
        <v>3384</v>
      </c>
      <c r="L12" s="73">
        <v>0.18108845721624658</v>
      </c>
      <c r="M12" s="72">
        <v>1431</v>
      </c>
      <c r="N12" s="84">
        <v>0.14600550964187328</v>
      </c>
      <c r="O12" s="75">
        <v>1.3647798742138364</v>
      </c>
    </row>
    <row r="13" spans="2:15" ht="14.5" customHeight="1">
      <c r="B13" s="70">
        <v>3</v>
      </c>
      <c r="C13" s="71" t="s">
        <v>10</v>
      </c>
      <c r="D13" s="72">
        <v>223</v>
      </c>
      <c r="E13" s="73">
        <v>8.3520599250936328E-2</v>
      </c>
      <c r="F13" s="72">
        <v>258</v>
      </c>
      <c r="G13" s="84">
        <v>0.15504807692307693</v>
      </c>
      <c r="H13" s="75">
        <v>-0.13565891472868219</v>
      </c>
      <c r="I13" s="96">
        <v>451</v>
      </c>
      <c r="J13" s="85">
        <v>-0.50554323725055439</v>
      </c>
      <c r="K13" s="72">
        <v>2981</v>
      </c>
      <c r="L13" s="73">
        <v>0.15952266281372077</v>
      </c>
      <c r="M13" s="72">
        <v>1524</v>
      </c>
      <c r="N13" s="84">
        <v>0.15549433731251913</v>
      </c>
      <c r="O13" s="75">
        <v>0.95603674540682415</v>
      </c>
    </row>
    <row r="14" spans="2:15" ht="14.5" customHeight="1">
      <c r="B14" s="70">
        <v>4</v>
      </c>
      <c r="C14" s="71" t="s">
        <v>4</v>
      </c>
      <c r="D14" s="72">
        <v>368</v>
      </c>
      <c r="E14" s="73">
        <v>0.13782771535580524</v>
      </c>
      <c r="F14" s="72">
        <v>282</v>
      </c>
      <c r="G14" s="84">
        <v>0.16947115384615385</v>
      </c>
      <c r="H14" s="75">
        <v>0.30496453900709231</v>
      </c>
      <c r="I14" s="96">
        <v>502</v>
      </c>
      <c r="J14" s="85">
        <v>-0.26693227091633465</v>
      </c>
      <c r="K14" s="72">
        <v>2919</v>
      </c>
      <c r="L14" s="73">
        <v>0.15620484829025527</v>
      </c>
      <c r="M14" s="72">
        <v>1713</v>
      </c>
      <c r="N14" s="84">
        <v>0.17477808386899296</v>
      </c>
      <c r="O14" s="75">
        <v>0.7040280210157619</v>
      </c>
    </row>
    <row r="15" spans="2:15" ht="14.5" customHeight="1">
      <c r="B15" s="70">
        <v>5</v>
      </c>
      <c r="C15" s="71" t="s">
        <v>8</v>
      </c>
      <c r="D15" s="72">
        <v>380</v>
      </c>
      <c r="E15" s="73">
        <v>0.14232209737827714</v>
      </c>
      <c r="F15" s="72">
        <v>277</v>
      </c>
      <c r="G15" s="74">
        <v>0.16646634615384615</v>
      </c>
      <c r="H15" s="75">
        <v>0.37184115523465699</v>
      </c>
      <c r="I15" s="76">
        <v>413</v>
      </c>
      <c r="J15" s="77">
        <v>-7.9903147699757815E-2</v>
      </c>
      <c r="K15" s="72">
        <v>2685</v>
      </c>
      <c r="L15" s="73">
        <v>0.14368277412104671</v>
      </c>
      <c r="M15" s="72">
        <v>1582</v>
      </c>
      <c r="N15" s="74">
        <v>0.16141210080604021</v>
      </c>
      <c r="O15" s="75">
        <v>0.69721871049304673</v>
      </c>
    </row>
    <row r="16" spans="2:15" ht="14.5" customHeight="1">
      <c r="B16" s="70">
        <v>6</v>
      </c>
      <c r="C16" s="71" t="s">
        <v>12</v>
      </c>
      <c r="D16" s="72">
        <v>131</v>
      </c>
      <c r="E16" s="73">
        <v>4.9063670411985019E-2</v>
      </c>
      <c r="F16" s="72">
        <v>167</v>
      </c>
      <c r="G16" s="74">
        <v>0.10036057692307693</v>
      </c>
      <c r="H16" s="75">
        <v>-0.21556886227544914</v>
      </c>
      <c r="I16" s="76">
        <v>139</v>
      </c>
      <c r="J16" s="77">
        <v>-5.7553956834532349E-2</v>
      </c>
      <c r="K16" s="72">
        <v>1158</v>
      </c>
      <c r="L16" s="73">
        <v>6.1968213196339703E-2</v>
      </c>
      <c r="M16" s="72">
        <v>825</v>
      </c>
      <c r="N16" s="74">
        <v>8.4175084175084181E-2</v>
      </c>
      <c r="O16" s="75">
        <v>0.40363636363636357</v>
      </c>
    </row>
    <row r="17" spans="2:15" ht="14.5" customHeight="1">
      <c r="B17" s="70">
        <v>7</v>
      </c>
      <c r="C17" s="71" t="s">
        <v>11</v>
      </c>
      <c r="D17" s="72">
        <v>154</v>
      </c>
      <c r="E17" s="73">
        <v>5.7677902621722843E-2</v>
      </c>
      <c r="F17" s="72">
        <v>50</v>
      </c>
      <c r="G17" s="84">
        <v>3.0048076923076924E-2</v>
      </c>
      <c r="H17" s="75">
        <v>2.08</v>
      </c>
      <c r="I17" s="96">
        <v>136</v>
      </c>
      <c r="J17" s="85">
        <v>0.13235294117647056</v>
      </c>
      <c r="K17" s="72">
        <v>751</v>
      </c>
      <c r="L17" s="73">
        <v>4.0188366243912879E-2</v>
      </c>
      <c r="M17" s="72">
        <v>429</v>
      </c>
      <c r="N17" s="84">
        <v>4.3771043771043773E-2</v>
      </c>
      <c r="O17" s="75">
        <v>0.75058275058275048</v>
      </c>
    </row>
    <row r="18" spans="2:15">
      <c r="B18" s="184" t="s">
        <v>64</v>
      </c>
      <c r="C18" s="185"/>
      <c r="D18" s="45">
        <f>SUM(D11:D17)</f>
        <v>2622</v>
      </c>
      <c r="E18" s="44">
        <f>D18/D20</f>
        <v>0.98202247191011238</v>
      </c>
      <c r="F18" s="27">
        <f>SUM(F11:F17)</f>
        <v>1638</v>
      </c>
      <c r="G18" s="44">
        <f>F18/F20</f>
        <v>0.984375</v>
      </c>
      <c r="H18" s="43">
        <f>D18/F18-1</f>
        <v>0.60073260073260082</v>
      </c>
      <c r="I18" s="27">
        <f>SUM(I11:I17)</f>
        <v>2457</v>
      </c>
      <c r="J18" s="29">
        <f>D18/I18-1</f>
        <v>6.7155067155067139E-2</v>
      </c>
      <c r="K18" s="27">
        <f>SUM(K11:K17)</f>
        <v>18345</v>
      </c>
      <c r="L18" s="44">
        <f>K18/K20</f>
        <v>0.98169850698346439</v>
      </c>
      <c r="M18" s="27">
        <f>SUM(M11:M17)</f>
        <v>9622</v>
      </c>
      <c r="N18" s="44">
        <f>M18/M20</f>
        <v>0.98173655749413324</v>
      </c>
      <c r="O18" s="43">
        <f>K18/M18-1</f>
        <v>0.90656828102265652</v>
      </c>
    </row>
    <row r="19" spans="2:15">
      <c r="B19" s="184" t="s">
        <v>30</v>
      </c>
      <c r="C19" s="185"/>
      <c r="D19" s="27">
        <f>D20-D18</f>
        <v>48</v>
      </c>
      <c r="E19" s="44">
        <f>D19/D20</f>
        <v>1.7977528089887642E-2</v>
      </c>
      <c r="F19" s="27">
        <f>F20-F18</f>
        <v>26</v>
      </c>
      <c r="G19" s="44">
        <f>F19/F20</f>
        <v>1.5625E-2</v>
      </c>
      <c r="H19" s="43">
        <f>D19/F19-1</f>
        <v>0.84615384615384626</v>
      </c>
      <c r="I19" s="27">
        <f>I20-I18</f>
        <v>66</v>
      </c>
      <c r="J19" s="29">
        <f>D19/I19-1</f>
        <v>-0.27272727272727271</v>
      </c>
      <c r="K19" s="27">
        <f>K20-K18</f>
        <v>342</v>
      </c>
      <c r="L19" s="44">
        <f>K19/K20</f>
        <v>1.830149301653556E-2</v>
      </c>
      <c r="M19" s="27">
        <f>M20-M18</f>
        <v>179</v>
      </c>
      <c r="N19" s="44">
        <f>M19/M20</f>
        <v>1.8263442505866749E-2</v>
      </c>
      <c r="O19" s="43">
        <f>K19/M19-1</f>
        <v>0.9106145251396649</v>
      </c>
    </row>
    <row r="20" spans="2:15">
      <c r="B20" s="182" t="s">
        <v>31</v>
      </c>
      <c r="C20" s="183"/>
      <c r="D20" s="46">
        <v>2670</v>
      </c>
      <c r="E20" s="78">
        <v>1</v>
      </c>
      <c r="F20" s="46">
        <v>1664</v>
      </c>
      <c r="G20" s="79">
        <v>1</v>
      </c>
      <c r="H20" s="41">
        <v>0.60456730769230771</v>
      </c>
      <c r="I20" s="47">
        <v>2523</v>
      </c>
      <c r="J20" s="42">
        <v>5.8263971462544584E-2</v>
      </c>
      <c r="K20" s="46">
        <v>18687</v>
      </c>
      <c r="L20" s="78">
        <v>1</v>
      </c>
      <c r="M20" s="46">
        <v>9801</v>
      </c>
      <c r="N20" s="79">
        <v>1</v>
      </c>
      <c r="O20" s="41">
        <v>0.90664217936945213</v>
      </c>
    </row>
    <row r="21" spans="2:15">
      <c r="B21" s="48" t="s">
        <v>44</v>
      </c>
    </row>
    <row r="22" spans="2:15">
      <c r="B22" s="140" t="s">
        <v>74</v>
      </c>
    </row>
    <row r="23" spans="2:15">
      <c r="B23" s="143" t="s">
        <v>75</v>
      </c>
    </row>
  </sheetData>
  <mergeCells count="26">
    <mergeCell ref="B20:C20"/>
    <mergeCell ref="B19:C19"/>
    <mergeCell ref="B18:C18"/>
    <mergeCell ref="O7:O8"/>
    <mergeCell ref="B8:B10"/>
    <mergeCell ref="C8:C10"/>
    <mergeCell ref="H9:H10"/>
    <mergeCell ref="J9:J10"/>
    <mergeCell ref="O9:O10"/>
    <mergeCell ref="D7:E8"/>
    <mergeCell ref="B5:B7"/>
    <mergeCell ref="C5:C7"/>
    <mergeCell ref="D5:H5"/>
    <mergeCell ref="F7:G8"/>
    <mergeCell ref="H7:H8"/>
    <mergeCell ref="I7:I8"/>
    <mergeCell ref="J7:J8"/>
    <mergeCell ref="I5:J5"/>
    <mergeCell ref="K7:L8"/>
    <mergeCell ref="B2:O2"/>
    <mergeCell ref="B3:O3"/>
    <mergeCell ref="K6:O6"/>
    <mergeCell ref="K5:O5"/>
    <mergeCell ref="D6:H6"/>
    <mergeCell ref="I6:J6"/>
    <mergeCell ref="M7:N8"/>
  </mergeCells>
  <phoneticPr fontId="7" type="noConversion"/>
  <conditionalFormatting sqref="H18">
    <cfRule type="cellIs" dxfId="135" priority="93" operator="lessThan">
      <formula>0</formula>
    </cfRule>
  </conditionalFormatting>
  <conditionalFormatting sqref="H19">
    <cfRule type="cellIs" dxfId="134" priority="94" operator="lessThan">
      <formula>0</formula>
    </cfRule>
  </conditionalFormatting>
  <conditionalFormatting sqref="J18:J19">
    <cfRule type="cellIs" dxfId="133" priority="92" operator="lessThan">
      <formula>0</formula>
    </cfRule>
  </conditionalFormatting>
  <conditionalFormatting sqref="O19">
    <cfRule type="cellIs" dxfId="132" priority="91" operator="lessThan">
      <formula>0</formula>
    </cfRule>
  </conditionalFormatting>
  <conditionalFormatting sqref="O18">
    <cfRule type="cellIs" dxfId="131" priority="90" operator="lessThan">
      <formula>0</formula>
    </cfRule>
  </conditionalFormatting>
  <conditionalFormatting sqref="O20 J20 H20">
    <cfRule type="cellIs" dxfId="130" priority="13" operator="lessThan">
      <formula>0</formula>
    </cfRule>
  </conditionalFormatting>
  <conditionalFormatting sqref="H11:H15 J11:J15 O11:O15">
    <cfRule type="cellIs" dxfId="129" priority="6" operator="lessThan">
      <formula>0</formula>
    </cfRule>
  </conditionalFormatting>
  <conditionalFormatting sqref="H16:H17 J16:J17 O16:O17">
    <cfRule type="cellIs" dxfId="128" priority="5" operator="lessThan">
      <formula>0</formula>
    </cfRule>
  </conditionalFormatting>
  <conditionalFormatting sqref="D11:E17 G11:J17 L11:L17 N11:O17">
    <cfRule type="cellIs" dxfId="127" priority="4" operator="equal">
      <formula>0</formula>
    </cfRule>
  </conditionalFormatting>
  <conditionalFormatting sqref="F11:F17">
    <cfRule type="cellIs" dxfId="126" priority="3" operator="equal">
      <formula>0</formula>
    </cfRule>
  </conditionalFormatting>
  <conditionalFormatting sqref="K11:K17">
    <cfRule type="cellIs" dxfId="125" priority="2" operator="equal">
      <formula>0</formula>
    </cfRule>
  </conditionalFormatting>
  <conditionalFormatting sqref="M11:M17">
    <cfRule type="cellIs" dxfId="124" priority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94" orientation="landscape" horizontalDpi="4294967292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3">
    <pageSetUpPr fitToPage="1"/>
  </sheetPr>
  <dimension ref="B1:O87"/>
  <sheetViews>
    <sheetView showGridLines="0" zoomScale="90" zoomScaleNormal="90" workbookViewId="0">
      <selection activeCell="D4" sqref="D4:O9"/>
    </sheetView>
  </sheetViews>
  <sheetFormatPr defaultRowHeight="14.5"/>
  <cols>
    <col min="1" max="1" width="1.26953125" customWidth="1"/>
    <col min="2" max="2" width="15.453125" bestFit="1" customWidth="1"/>
    <col min="3" max="3" width="17.81640625" customWidth="1"/>
    <col min="4" max="8" width="9" customWidth="1"/>
    <col min="9" max="9" width="9" style="1" customWidth="1"/>
    <col min="10" max="10" width="9.7265625" customWidth="1"/>
    <col min="11" max="14" width="9" customWidth="1"/>
    <col min="15" max="15" width="11.54296875" customWidth="1"/>
  </cols>
  <sheetData>
    <row r="1" spans="2:15">
      <c r="B1" t="s">
        <v>7</v>
      </c>
      <c r="E1" s="36"/>
      <c r="I1"/>
      <c r="O1" s="61">
        <v>44383</v>
      </c>
    </row>
    <row r="2" spans="2:15" ht="14.5" customHeight="1">
      <c r="B2" s="173" t="s">
        <v>20</v>
      </c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21"/>
    </row>
    <row r="3" spans="2:15" ht="14.5" customHeight="1">
      <c r="B3" s="174" t="s">
        <v>21</v>
      </c>
      <c r="C3" s="174"/>
      <c r="D3" s="174"/>
      <c r="E3" s="174"/>
      <c r="F3" s="174"/>
      <c r="G3" s="174"/>
      <c r="H3" s="174"/>
      <c r="I3" s="174"/>
      <c r="J3" s="174"/>
      <c r="K3" s="174"/>
      <c r="L3" s="174"/>
      <c r="M3" s="174"/>
      <c r="N3" s="174"/>
      <c r="O3" s="9" t="s">
        <v>37</v>
      </c>
    </row>
    <row r="4" spans="2:15" ht="14.5" customHeight="1">
      <c r="B4" s="195" t="s">
        <v>22</v>
      </c>
      <c r="C4" s="195" t="s">
        <v>1</v>
      </c>
      <c r="D4" s="178" t="s">
        <v>89</v>
      </c>
      <c r="E4" s="169"/>
      <c r="F4" s="169"/>
      <c r="G4" s="169"/>
      <c r="H4" s="179"/>
      <c r="I4" s="169" t="s">
        <v>81</v>
      </c>
      <c r="J4" s="169"/>
      <c r="K4" s="178" t="s">
        <v>90</v>
      </c>
      <c r="L4" s="169"/>
      <c r="M4" s="169"/>
      <c r="N4" s="169"/>
      <c r="O4" s="179"/>
    </row>
    <row r="5" spans="2:15" ht="14.5" customHeight="1">
      <c r="B5" s="196"/>
      <c r="C5" s="196"/>
      <c r="D5" s="175" t="s">
        <v>91</v>
      </c>
      <c r="E5" s="176"/>
      <c r="F5" s="176"/>
      <c r="G5" s="176"/>
      <c r="H5" s="177"/>
      <c r="I5" s="176" t="s">
        <v>82</v>
      </c>
      <c r="J5" s="176"/>
      <c r="K5" s="175" t="s">
        <v>92</v>
      </c>
      <c r="L5" s="176"/>
      <c r="M5" s="176"/>
      <c r="N5" s="176"/>
      <c r="O5" s="177"/>
    </row>
    <row r="6" spans="2:15" ht="14.5" customHeight="1">
      <c r="B6" s="196"/>
      <c r="C6" s="203"/>
      <c r="D6" s="167">
        <v>2021</v>
      </c>
      <c r="E6" s="170"/>
      <c r="F6" s="180">
        <v>2020</v>
      </c>
      <c r="G6" s="180"/>
      <c r="H6" s="197" t="s">
        <v>23</v>
      </c>
      <c r="I6" s="199">
        <v>2021</v>
      </c>
      <c r="J6" s="167" t="s">
        <v>93</v>
      </c>
      <c r="K6" s="167">
        <v>2021</v>
      </c>
      <c r="L6" s="170"/>
      <c r="M6" s="180">
        <v>2020</v>
      </c>
      <c r="N6" s="170"/>
      <c r="O6" s="186" t="s">
        <v>23</v>
      </c>
    </row>
    <row r="7" spans="2:15" ht="14.5" customHeight="1">
      <c r="B7" s="187" t="s">
        <v>22</v>
      </c>
      <c r="C7" s="201" t="s">
        <v>25</v>
      </c>
      <c r="D7" s="171"/>
      <c r="E7" s="172"/>
      <c r="F7" s="181"/>
      <c r="G7" s="181"/>
      <c r="H7" s="198"/>
      <c r="I7" s="200"/>
      <c r="J7" s="168"/>
      <c r="K7" s="171"/>
      <c r="L7" s="172"/>
      <c r="M7" s="181"/>
      <c r="N7" s="172"/>
      <c r="O7" s="186"/>
    </row>
    <row r="8" spans="2:15" ht="14.5" customHeight="1">
      <c r="B8" s="187"/>
      <c r="C8" s="201"/>
      <c r="D8" s="153" t="s">
        <v>26</v>
      </c>
      <c r="E8" s="155" t="s">
        <v>2</v>
      </c>
      <c r="F8" s="154" t="s">
        <v>26</v>
      </c>
      <c r="G8" s="52" t="s">
        <v>2</v>
      </c>
      <c r="H8" s="189" t="s">
        <v>27</v>
      </c>
      <c r="I8" s="53" t="s">
        <v>26</v>
      </c>
      <c r="J8" s="191" t="s">
        <v>94</v>
      </c>
      <c r="K8" s="153" t="s">
        <v>26</v>
      </c>
      <c r="L8" s="51" t="s">
        <v>2</v>
      </c>
      <c r="M8" s="154" t="s">
        <v>26</v>
      </c>
      <c r="N8" s="51" t="s">
        <v>2</v>
      </c>
      <c r="O8" s="193" t="s">
        <v>27</v>
      </c>
    </row>
    <row r="9" spans="2:15" ht="14.5" customHeight="1">
      <c r="B9" s="188"/>
      <c r="C9" s="202"/>
      <c r="D9" s="156" t="s">
        <v>28</v>
      </c>
      <c r="E9" s="157" t="s">
        <v>29</v>
      </c>
      <c r="F9" s="49" t="s">
        <v>28</v>
      </c>
      <c r="G9" s="50" t="s">
        <v>29</v>
      </c>
      <c r="H9" s="190"/>
      <c r="I9" s="54" t="s">
        <v>28</v>
      </c>
      <c r="J9" s="192"/>
      <c r="K9" s="156" t="s">
        <v>28</v>
      </c>
      <c r="L9" s="157" t="s">
        <v>29</v>
      </c>
      <c r="M9" s="49" t="s">
        <v>28</v>
      </c>
      <c r="N9" s="157" t="s">
        <v>29</v>
      </c>
      <c r="O9" s="194"/>
    </row>
    <row r="10" spans="2:15" ht="14.5" customHeight="1">
      <c r="B10" s="70"/>
      <c r="C10" s="63" t="s">
        <v>12</v>
      </c>
      <c r="D10" s="80">
        <v>78</v>
      </c>
      <c r="E10" s="65">
        <v>0.37681159420289856</v>
      </c>
      <c r="F10" s="81">
        <v>87</v>
      </c>
      <c r="G10" s="66">
        <v>0.39366515837104071</v>
      </c>
      <c r="H10" s="67">
        <v>-0.10344827586206895</v>
      </c>
      <c r="I10" s="81">
        <v>86</v>
      </c>
      <c r="J10" s="69">
        <v>-9.3023255813953543E-2</v>
      </c>
      <c r="K10" s="80">
        <v>587</v>
      </c>
      <c r="L10" s="65">
        <v>0.43066764490095377</v>
      </c>
      <c r="M10" s="81">
        <v>521</v>
      </c>
      <c r="N10" s="66">
        <v>0.4570175438596491</v>
      </c>
      <c r="O10" s="67">
        <v>0.12667946257197693</v>
      </c>
    </row>
    <row r="11" spans="2:15" ht="14.5" customHeight="1">
      <c r="B11" s="70"/>
      <c r="C11" s="71" t="s">
        <v>9</v>
      </c>
      <c r="D11" s="82">
        <v>36</v>
      </c>
      <c r="E11" s="73">
        <v>0.17391304347826086</v>
      </c>
      <c r="F11" s="83">
        <v>55</v>
      </c>
      <c r="G11" s="84">
        <v>0.24886877828054299</v>
      </c>
      <c r="H11" s="75">
        <v>-0.34545454545454546</v>
      </c>
      <c r="I11" s="83">
        <v>30</v>
      </c>
      <c r="J11" s="85">
        <v>0.19999999999999996</v>
      </c>
      <c r="K11" s="82">
        <v>278</v>
      </c>
      <c r="L11" s="73">
        <v>0.20396184886280264</v>
      </c>
      <c r="M11" s="83">
        <v>225</v>
      </c>
      <c r="N11" s="84">
        <v>0.19736842105263158</v>
      </c>
      <c r="O11" s="75">
        <v>0.23555555555555552</v>
      </c>
    </row>
    <row r="12" spans="2:15" ht="14.5" customHeight="1">
      <c r="B12" s="70"/>
      <c r="C12" s="71" t="s">
        <v>4</v>
      </c>
      <c r="D12" s="82">
        <v>61</v>
      </c>
      <c r="E12" s="73">
        <v>0.29468599033816423</v>
      </c>
      <c r="F12" s="83">
        <v>53</v>
      </c>
      <c r="G12" s="84">
        <v>0.23981900452488689</v>
      </c>
      <c r="H12" s="75">
        <v>0.15094339622641506</v>
      </c>
      <c r="I12" s="83">
        <v>40</v>
      </c>
      <c r="J12" s="85">
        <v>0.52499999999999991</v>
      </c>
      <c r="K12" s="82">
        <v>275</v>
      </c>
      <c r="L12" s="73">
        <v>0.20176082171680118</v>
      </c>
      <c r="M12" s="83">
        <v>204</v>
      </c>
      <c r="N12" s="84">
        <v>0.17894736842105263</v>
      </c>
      <c r="O12" s="75">
        <v>0.34803921568627461</v>
      </c>
    </row>
    <row r="13" spans="2:15" ht="14.5" customHeight="1">
      <c r="B13" s="70"/>
      <c r="C13" s="71" t="s">
        <v>42</v>
      </c>
      <c r="D13" s="82">
        <v>9</v>
      </c>
      <c r="E13" s="73">
        <v>4.3478260869565216E-2</v>
      </c>
      <c r="F13" s="83">
        <v>3</v>
      </c>
      <c r="G13" s="84">
        <v>1.3574660633484163E-2</v>
      </c>
      <c r="H13" s="75">
        <v>2</v>
      </c>
      <c r="I13" s="83">
        <v>24</v>
      </c>
      <c r="J13" s="85">
        <v>-0.625</v>
      </c>
      <c r="K13" s="82">
        <v>66</v>
      </c>
      <c r="L13" s="73">
        <v>4.8422597212032278E-2</v>
      </c>
      <c r="M13" s="83">
        <v>59</v>
      </c>
      <c r="N13" s="84">
        <v>5.1754385964912282E-2</v>
      </c>
      <c r="O13" s="75">
        <v>0.11864406779661008</v>
      </c>
    </row>
    <row r="14" spans="2:15" ht="14.5" customHeight="1">
      <c r="B14" s="112"/>
      <c r="C14" s="71" t="s">
        <v>3</v>
      </c>
      <c r="D14" s="82">
        <v>7</v>
      </c>
      <c r="E14" s="73">
        <v>3.3816425120772944E-2</v>
      </c>
      <c r="F14" s="83">
        <v>6</v>
      </c>
      <c r="G14" s="84">
        <v>2.7149321266968326E-2</v>
      </c>
      <c r="H14" s="75">
        <v>0.16666666666666674</v>
      </c>
      <c r="I14" s="83">
        <v>9</v>
      </c>
      <c r="J14" s="85">
        <v>-0.22222222222222221</v>
      </c>
      <c r="K14" s="82">
        <v>54</v>
      </c>
      <c r="L14" s="73">
        <v>3.9618488628026409E-2</v>
      </c>
      <c r="M14" s="83">
        <v>79</v>
      </c>
      <c r="N14" s="84">
        <v>6.9298245614035081E-2</v>
      </c>
      <c r="O14" s="75">
        <v>-0.31645569620253167</v>
      </c>
    </row>
    <row r="15" spans="2:15" ht="14.5" customHeight="1">
      <c r="B15" s="70"/>
      <c r="C15" s="71" t="s">
        <v>11</v>
      </c>
      <c r="D15" s="82">
        <v>2</v>
      </c>
      <c r="E15" s="73">
        <v>9.6618357487922701E-3</v>
      </c>
      <c r="F15" s="83">
        <v>7</v>
      </c>
      <c r="G15" s="84">
        <v>3.1674208144796379E-2</v>
      </c>
      <c r="H15" s="75">
        <v>-0.7142857142857143</v>
      </c>
      <c r="I15" s="83">
        <v>3</v>
      </c>
      <c r="J15" s="85">
        <v>-0.33333333333333337</v>
      </c>
      <c r="K15" s="82">
        <v>23</v>
      </c>
      <c r="L15" s="73">
        <v>1.6874541452677916E-2</v>
      </c>
      <c r="M15" s="83">
        <v>18</v>
      </c>
      <c r="N15" s="84">
        <v>1.5789473684210527E-2</v>
      </c>
      <c r="O15" s="75">
        <v>0.27777777777777768</v>
      </c>
    </row>
    <row r="16" spans="2:15" ht="14.5" customHeight="1">
      <c r="B16" s="70"/>
      <c r="C16" s="71" t="s">
        <v>72</v>
      </c>
      <c r="D16" s="82">
        <v>3</v>
      </c>
      <c r="E16" s="73">
        <v>1.4492753623188406E-2</v>
      </c>
      <c r="F16" s="83">
        <v>2</v>
      </c>
      <c r="G16" s="84">
        <v>9.0497737556561094E-3</v>
      </c>
      <c r="H16" s="75">
        <v>0.5</v>
      </c>
      <c r="I16" s="83">
        <v>4</v>
      </c>
      <c r="J16" s="85">
        <v>-0.25</v>
      </c>
      <c r="K16" s="82">
        <v>15</v>
      </c>
      <c r="L16" s="73">
        <v>1.1005135730007337E-2</v>
      </c>
      <c r="M16" s="83">
        <v>2</v>
      </c>
      <c r="N16" s="84">
        <v>1.7543859649122807E-3</v>
      </c>
      <c r="O16" s="75">
        <v>6.5</v>
      </c>
    </row>
    <row r="17" spans="2:15" ht="14.5" customHeight="1">
      <c r="B17" s="129"/>
      <c r="C17" s="86" t="s">
        <v>30</v>
      </c>
      <c r="D17" s="87">
        <v>11</v>
      </c>
      <c r="E17" s="88">
        <v>5.3140096618357488E-2</v>
      </c>
      <c r="F17" s="87">
        <v>8</v>
      </c>
      <c r="G17" s="88">
        <v>3.6199095022624438E-2</v>
      </c>
      <c r="H17" s="89">
        <v>0.375</v>
      </c>
      <c r="I17" s="87">
        <v>14</v>
      </c>
      <c r="J17" s="88">
        <v>6.7961165048543687E-2</v>
      </c>
      <c r="K17" s="87">
        <v>65</v>
      </c>
      <c r="L17" s="88">
        <v>4.7688921496698462E-2</v>
      </c>
      <c r="M17" s="87">
        <v>32</v>
      </c>
      <c r="N17" s="88">
        <v>2.8070175438596492E-2</v>
      </c>
      <c r="O17" s="90">
        <v>1.03125</v>
      </c>
    </row>
    <row r="18" spans="2:15" ht="14.5" customHeight="1">
      <c r="B18" s="23" t="s">
        <v>5</v>
      </c>
      <c r="C18" s="91" t="s">
        <v>31</v>
      </c>
      <c r="D18" s="92">
        <v>207</v>
      </c>
      <c r="E18" s="15">
        <v>1</v>
      </c>
      <c r="F18" s="92">
        <v>221</v>
      </c>
      <c r="G18" s="15">
        <v>0.99999999999999978</v>
      </c>
      <c r="H18" s="16">
        <v>-6.3348416289592757E-2</v>
      </c>
      <c r="I18" s="92">
        <v>206</v>
      </c>
      <c r="J18" s="17">
        <v>4.8543689320388328E-3</v>
      </c>
      <c r="K18" s="92">
        <v>1363</v>
      </c>
      <c r="L18" s="15">
        <v>0.99999999999999967</v>
      </c>
      <c r="M18" s="92">
        <v>1140</v>
      </c>
      <c r="N18" s="17">
        <v>1.0000000000000002</v>
      </c>
      <c r="O18" s="19">
        <v>0.19561403508771935</v>
      </c>
    </row>
    <row r="19" spans="2:15" ht="14.5" customHeight="1">
      <c r="B19" s="70"/>
      <c r="C19" s="63" t="s">
        <v>3</v>
      </c>
      <c r="D19" s="80">
        <v>673</v>
      </c>
      <c r="E19" s="65">
        <v>0.27346607070296625</v>
      </c>
      <c r="F19" s="81">
        <v>298</v>
      </c>
      <c r="G19" s="66">
        <v>0.20651420651420652</v>
      </c>
      <c r="H19" s="67">
        <v>1.2583892617449663</v>
      </c>
      <c r="I19" s="81">
        <v>294</v>
      </c>
      <c r="J19" s="69">
        <v>1.2891156462585034</v>
      </c>
      <c r="K19" s="80">
        <v>4413</v>
      </c>
      <c r="L19" s="65">
        <v>0.25510145095092202</v>
      </c>
      <c r="M19" s="81">
        <v>2036</v>
      </c>
      <c r="N19" s="66">
        <v>0.23523974581166956</v>
      </c>
      <c r="O19" s="67">
        <v>1.1674852652259333</v>
      </c>
    </row>
    <row r="20" spans="2:15" ht="14.5" customHeight="1">
      <c r="B20" s="70"/>
      <c r="C20" s="71" t="s">
        <v>9</v>
      </c>
      <c r="D20" s="82">
        <v>650</v>
      </c>
      <c r="E20" s="73">
        <v>0.26412027631044294</v>
      </c>
      <c r="F20" s="83">
        <v>245</v>
      </c>
      <c r="G20" s="84">
        <v>0.16978516978516978</v>
      </c>
      <c r="H20" s="75">
        <v>1.6530612244897958</v>
      </c>
      <c r="I20" s="83">
        <v>483</v>
      </c>
      <c r="J20" s="85">
        <v>0.34575569358178049</v>
      </c>
      <c r="K20" s="82">
        <v>3106</v>
      </c>
      <c r="L20" s="73">
        <v>0.1795479507485982</v>
      </c>
      <c r="M20" s="83">
        <v>1206</v>
      </c>
      <c r="N20" s="84">
        <v>0.13934142114384748</v>
      </c>
      <c r="O20" s="75">
        <v>1.5754560530679935</v>
      </c>
    </row>
    <row r="21" spans="2:15" ht="14.5" customHeight="1">
      <c r="B21" s="70"/>
      <c r="C21" s="71" t="s">
        <v>10</v>
      </c>
      <c r="D21" s="82">
        <v>223</v>
      </c>
      <c r="E21" s="73">
        <v>9.0613571718813485E-2</v>
      </c>
      <c r="F21" s="83">
        <v>258</v>
      </c>
      <c r="G21" s="84">
        <v>0.1787941787941788</v>
      </c>
      <c r="H21" s="75">
        <v>-0.13565891472868219</v>
      </c>
      <c r="I21" s="83">
        <v>451</v>
      </c>
      <c r="J21" s="85">
        <v>-0.50554323725055439</v>
      </c>
      <c r="K21" s="82">
        <v>2981</v>
      </c>
      <c r="L21" s="73">
        <v>0.1723220995433262</v>
      </c>
      <c r="M21" s="83">
        <v>1524</v>
      </c>
      <c r="N21" s="84">
        <v>0.17608318890814559</v>
      </c>
      <c r="O21" s="75">
        <v>0.95603674540682415</v>
      </c>
    </row>
    <row r="22" spans="2:15" ht="14.5" customHeight="1">
      <c r="B22" s="70"/>
      <c r="C22" s="71" t="s">
        <v>8</v>
      </c>
      <c r="D22" s="82">
        <v>379</v>
      </c>
      <c r="E22" s="73">
        <v>0.15400243803331978</v>
      </c>
      <c r="F22" s="83">
        <v>276</v>
      </c>
      <c r="G22" s="84">
        <v>0.19126819126819128</v>
      </c>
      <c r="H22" s="75">
        <v>0.37318840579710155</v>
      </c>
      <c r="I22" s="83">
        <v>413</v>
      </c>
      <c r="J22" s="85">
        <v>-8.2324455205811109E-2</v>
      </c>
      <c r="K22" s="82">
        <v>2682</v>
      </c>
      <c r="L22" s="73">
        <v>0.15503786346031562</v>
      </c>
      <c r="M22" s="83">
        <v>1581</v>
      </c>
      <c r="N22" s="84">
        <v>0.1826689774696707</v>
      </c>
      <c r="O22" s="75">
        <v>0.69639468690702078</v>
      </c>
    </row>
    <row r="23" spans="2:15" ht="14.5" customHeight="1">
      <c r="B23" s="112"/>
      <c r="C23" s="71" t="s">
        <v>4</v>
      </c>
      <c r="D23" s="82">
        <v>307</v>
      </c>
      <c r="E23" s="73">
        <v>0.12474603819585535</v>
      </c>
      <c r="F23" s="83">
        <v>229</v>
      </c>
      <c r="G23" s="84">
        <v>0.1586971586971587</v>
      </c>
      <c r="H23" s="75">
        <v>0.3406113537117903</v>
      </c>
      <c r="I23" s="83">
        <v>462</v>
      </c>
      <c r="J23" s="85">
        <v>-0.33549783549783552</v>
      </c>
      <c r="K23" s="82">
        <v>2622</v>
      </c>
      <c r="L23" s="73">
        <v>0.15156945488178508</v>
      </c>
      <c r="M23" s="83">
        <v>1509</v>
      </c>
      <c r="N23" s="84">
        <v>0.17435008665511265</v>
      </c>
      <c r="O23" s="75">
        <v>0.7375745526838966</v>
      </c>
    </row>
    <row r="24" spans="2:15" ht="14.5" customHeight="1">
      <c r="B24" s="70"/>
      <c r="C24" s="71" t="s">
        <v>11</v>
      </c>
      <c r="D24" s="82">
        <v>152</v>
      </c>
      <c r="E24" s="73">
        <v>6.1763510767980492E-2</v>
      </c>
      <c r="F24" s="83">
        <v>43</v>
      </c>
      <c r="G24" s="84">
        <v>2.9799029799029798E-2</v>
      </c>
      <c r="H24" s="75">
        <v>2.5348837209302326</v>
      </c>
      <c r="I24" s="83">
        <v>133</v>
      </c>
      <c r="J24" s="85">
        <v>0.14285714285714279</v>
      </c>
      <c r="K24" s="82">
        <v>727</v>
      </c>
      <c r="L24" s="73">
        <v>4.2025550609861843E-2</v>
      </c>
      <c r="M24" s="83">
        <v>411</v>
      </c>
      <c r="N24" s="84">
        <v>4.7487001733102253E-2</v>
      </c>
      <c r="O24" s="75">
        <v>0.76885644768856443</v>
      </c>
    </row>
    <row r="25" spans="2:15" ht="14.5" customHeight="1">
      <c r="B25" s="70"/>
      <c r="C25" s="71" t="s">
        <v>12</v>
      </c>
      <c r="D25" s="82">
        <v>52</v>
      </c>
      <c r="E25" s="73">
        <v>2.1129622104835433E-2</v>
      </c>
      <c r="F25" s="83">
        <v>80</v>
      </c>
      <c r="G25" s="84">
        <v>5.5440055440055439E-2</v>
      </c>
      <c r="H25" s="75">
        <v>-0.35</v>
      </c>
      <c r="I25" s="83">
        <v>53</v>
      </c>
      <c r="J25" s="85">
        <v>-1.8867924528301883E-2</v>
      </c>
      <c r="K25" s="82">
        <v>570</v>
      </c>
      <c r="L25" s="73">
        <v>3.2949881496040237E-2</v>
      </c>
      <c r="M25" s="83">
        <v>303</v>
      </c>
      <c r="N25" s="84">
        <v>3.5008665511265163E-2</v>
      </c>
      <c r="O25" s="75">
        <v>0.88118811881188108</v>
      </c>
    </row>
    <row r="26" spans="2:15" ht="14.5" customHeight="1">
      <c r="B26" s="70"/>
      <c r="C26" s="71" t="s">
        <v>66</v>
      </c>
      <c r="D26" s="82">
        <v>18</v>
      </c>
      <c r="E26" s="73">
        <v>7.314099959366111E-3</v>
      </c>
      <c r="F26" s="83">
        <v>12</v>
      </c>
      <c r="G26" s="84">
        <v>8.3160083160083165E-3</v>
      </c>
      <c r="H26" s="75">
        <v>0.5</v>
      </c>
      <c r="I26" s="83">
        <v>26</v>
      </c>
      <c r="J26" s="85">
        <v>-0.30769230769230771</v>
      </c>
      <c r="K26" s="82">
        <v>181</v>
      </c>
      <c r="L26" s="73">
        <v>1.0463032545233829E-2</v>
      </c>
      <c r="M26" s="83">
        <v>57</v>
      </c>
      <c r="N26" s="84">
        <v>6.5857885615251298E-3</v>
      </c>
      <c r="O26" s="75">
        <v>2.1754385964912282</v>
      </c>
    </row>
    <row r="27" spans="2:15" ht="14.5" customHeight="1">
      <c r="B27" s="129"/>
      <c r="C27" s="86" t="s">
        <v>30</v>
      </c>
      <c r="D27" s="87">
        <v>7</v>
      </c>
      <c r="E27" s="88">
        <v>2.8443722064201544E-3</v>
      </c>
      <c r="F27" s="87">
        <v>2</v>
      </c>
      <c r="G27" s="93">
        <v>1.386001386001386E-3</v>
      </c>
      <c r="H27" s="89">
        <v>2.5</v>
      </c>
      <c r="I27" s="87">
        <v>2</v>
      </c>
      <c r="J27" s="94">
        <v>2.5</v>
      </c>
      <c r="K27" s="87">
        <v>17</v>
      </c>
      <c r="L27" s="93">
        <v>9.8271576391698967E-4</v>
      </c>
      <c r="M27" s="87">
        <v>28</v>
      </c>
      <c r="N27" s="93">
        <v>3.2351242056614668E-3</v>
      </c>
      <c r="O27" s="90">
        <v>-0.3928571428571429</v>
      </c>
    </row>
    <row r="28" spans="2:15" ht="14.5" customHeight="1">
      <c r="B28" s="22" t="s">
        <v>6</v>
      </c>
      <c r="C28" s="91" t="s">
        <v>31</v>
      </c>
      <c r="D28" s="34">
        <v>2461</v>
      </c>
      <c r="E28" s="15">
        <v>1.0000000000000002</v>
      </c>
      <c r="F28" s="34">
        <v>1443</v>
      </c>
      <c r="G28" s="15">
        <v>1</v>
      </c>
      <c r="H28" s="16">
        <v>0.70547470547470548</v>
      </c>
      <c r="I28" s="34">
        <v>2317</v>
      </c>
      <c r="J28" s="17">
        <v>6.2149331031506216E-2</v>
      </c>
      <c r="K28" s="34">
        <v>17299</v>
      </c>
      <c r="L28" s="15">
        <v>1</v>
      </c>
      <c r="M28" s="34">
        <v>8655</v>
      </c>
      <c r="N28" s="17">
        <v>1</v>
      </c>
      <c r="O28" s="19">
        <v>0.99872905834777592</v>
      </c>
    </row>
    <row r="29" spans="2:15" ht="14.5" customHeight="1">
      <c r="B29" s="22" t="s">
        <v>53</v>
      </c>
      <c r="C29" s="91" t="s">
        <v>31</v>
      </c>
      <c r="D29" s="92">
        <v>2</v>
      </c>
      <c r="E29" s="15">
        <v>1</v>
      </c>
      <c r="F29" s="92">
        <v>0</v>
      </c>
      <c r="G29" s="15">
        <v>0</v>
      </c>
      <c r="H29" s="16"/>
      <c r="I29" s="92">
        <v>0</v>
      </c>
      <c r="J29" s="17"/>
      <c r="K29" s="92">
        <v>25</v>
      </c>
      <c r="L29" s="15">
        <v>1</v>
      </c>
      <c r="M29" s="92">
        <v>6</v>
      </c>
      <c r="N29" s="17">
        <v>0.99999999999999989</v>
      </c>
      <c r="O29" s="19">
        <v>3.166666666666667</v>
      </c>
    </row>
    <row r="30" spans="2:15" ht="14.5" customHeight="1">
      <c r="B30" s="23"/>
      <c r="C30" s="95" t="s">
        <v>31</v>
      </c>
      <c r="D30" s="35">
        <v>2670</v>
      </c>
      <c r="E30" s="10">
        <v>1</v>
      </c>
      <c r="F30" s="35">
        <v>1664</v>
      </c>
      <c r="G30" s="10">
        <v>1</v>
      </c>
      <c r="H30" s="11">
        <v>0.60456730769230771</v>
      </c>
      <c r="I30" s="35">
        <v>2523</v>
      </c>
      <c r="J30" s="12">
        <v>5.8263971462544584E-2</v>
      </c>
      <c r="K30" s="35">
        <v>18687</v>
      </c>
      <c r="L30" s="10">
        <v>1</v>
      </c>
      <c r="M30" s="35">
        <v>9801</v>
      </c>
      <c r="N30" s="10">
        <v>1</v>
      </c>
      <c r="O30" s="20">
        <v>0.90664217936945213</v>
      </c>
    </row>
    <row r="31" spans="2:15" ht="14.5" customHeight="1">
      <c r="B31" s="140" t="s">
        <v>74</v>
      </c>
      <c r="C31" s="142"/>
      <c r="D31" s="140"/>
      <c r="E31" s="140"/>
      <c r="F31" s="140"/>
      <c r="G31" s="140"/>
    </row>
    <row r="32" spans="2:15">
      <c r="B32" s="143" t="s">
        <v>75</v>
      </c>
      <c r="C32" s="140"/>
      <c r="D32" s="140"/>
      <c r="E32" s="140"/>
      <c r="F32" s="140"/>
      <c r="G32" s="140"/>
    </row>
    <row r="34" spans="2:15">
      <c r="B34" s="173" t="s">
        <v>40</v>
      </c>
      <c r="C34" s="173"/>
      <c r="D34" s="173"/>
      <c r="E34" s="173"/>
      <c r="F34" s="173"/>
      <c r="G34" s="173"/>
      <c r="H34" s="173"/>
      <c r="I34" s="173"/>
      <c r="J34" s="173"/>
      <c r="K34" s="173"/>
      <c r="L34" s="173"/>
      <c r="M34" s="173"/>
      <c r="N34" s="173"/>
      <c r="O34" s="21"/>
    </row>
    <row r="35" spans="2:15">
      <c r="B35" s="174" t="s">
        <v>41</v>
      </c>
      <c r="C35" s="174"/>
      <c r="D35" s="174"/>
      <c r="E35" s="174"/>
      <c r="F35" s="174"/>
      <c r="G35" s="174"/>
      <c r="H35" s="174"/>
      <c r="I35" s="174"/>
      <c r="J35" s="174"/>
      <c r="K35" s="174"/>
      <c r="L35" s="174"/>
      <c r="M35" s="174"/>
      <c r="N35" s="174"/>
      <c r="O35" s="9" t="s">
        <v>37</v>
      </c>
    </row>
    <row r="36" spans="2:15" ht="14.5" customHeight="1">
      <c r="B36" s="195" t="s">
        <v>22</v>
      </c>
      <c r="C36" s="195" t="s">
        <v>1</v>
      </c>
      <c r="D36" s="178" t="s">
        <v>89</v>
      </c>
      <c r="E36" s="169"/>
      <c r="F36" s="169"/>
      <c r="G36" s="169"/>
      <c r="H36" s="179"/>
      <c r="I36" s="169" t="s">
        <v>81</v>
      </c>
      <c r="J36" s="169"/>
      <c r="K36" s="178" t="s">
        <v>90</v>
      </c>
      <c r="L36" s="169"/>
      <c r="M36" s="169"/>
      <c r="N36" s="169"/>
      <c r="O36" s="179"/>
    </row>
    <row r="37" spans="2:15" ht="14.5" customHeight="1">
      <c r="B37" s="196"/>
      <c r="C37" s="196"/>
      <c r="D37" s="175" t="s">
        <v>91</v>
      </c>
      <c r="E37" s="176"/>
      <c r="F37" s="176"/>
      <c r="G37" s="176"/>
      <c r="H37" s="177"/>
      <c r="I37" s="176" t="s">
        <v>82</v>
      </c>
      <c r="J37" s="176"/>
      <c r="K37" s="175" t="s">
        <v>92</v>
      </c>
      <c r="L37" s="176"/>
      <c r="M37" s="176"/>
      <c r="N37" s="176"/>
      <c r="O37" s="177"/>
    </row>
    <row r="38" spans="2:15" ht="14.5" customHeight="1">
      <c r="B38" s="196"/>
      <c r="C38" s="203"/>
      <c r="D38" s="167">
        <v>2021</v>
      </c>
      <c r="E38" s="170"/>
      <c r="F38" s="180">
        <v>2020</v>
      </c>
      <c r="G38" s="180"/>
      <c r="H38" s="197" t="s">
        <v>23</v>
      </c>
      <c r="I38" s="199">
        <v>2021</v>
      </c>
      <c r="J38" s="167" t="s">
        <v>93</v>
      </c>
      <c r="K38" s="167">
        <v>2021</v>
      </c>
      <c r="L38" s="170"/>
      <c r="M38" s="180">
        <v>2020</v>
      </c>
      <c r="N38" s="170"/>
      <c r="O38" s="186" t="s">
        <v>23</v>
      </c>
    </row>
    <row r="39" spans="2:15" ht="18.75" customHeight="1">
      <c r="B39" s="187" t="s">
        <v>22</v>
      </c>
      <c r="C39" s="201" t="s">
        <v>25</v>
      </c>
      <c r="D39" s="171"/>
      <c r="E39" s="172"/>
      <c r="F39" s="181"/>
      <c r="G39" s="181"/>
      <c r="H39" s="198"/>
      <c r="I39" s="200"/>
      <c r="J39" s="168"/>
      <c r="K39" s="171"/>
      <c r="L39" s="172"/>
      <c r="M39" s="181"/>
      <c r="N39" s="172"/>
      <c r="O39" s="186"/>
    </row>
    <row r="40" spans="2:15" ht="14.5" customHeight="1">
      <c r="B40" s="187"/>
      <c r="C40" s="201"/>
      <c r="D40" s="153" t="s">
        <v>26</v>
      </c>
      <c r="E40" s="155" t="s">
        <v>2</v>
      </c>
      <c r="F40" s="154" t="s">
        <v>26</v>
      </c>
      <c r="G40" s="52" t="s">
        <v>2</v>
      </c>
      <c r="H40" s="189" t="s">
        <v>27</v>
      </c>
      <c r="I40" s="53" t="s">
        <v>26</v>
      </c>
      <c r="J40" s="191" t="s">
        <v>94</v>
      </c>
      <c r="K40" s="153" t="s">
        <v>26</v>
      </c>
      <c r="L40" s="51" t="s">
        <v>2</v>
      </c>
      <c r="M40" s="154" t="s">
        <v>26</v>
      </c>
      <c r="N40" s="51" t="s">
        <v>2</v>
      </c>
      <c r="O40" s="193" t="s">
        <v>27</v>
      </c>
    </row>
    <row r="41" spans="2:15" ht="25">
      <c r="B41" s="188"/>
      <c r="C41" s="202"/>
      <c r="D41" s="156" t="s">
        <v>28</v>
      </c>
      <c r="E41" s="157" t="s">
        <v>29</v>
      </c>
      <c r="F41" s="49" t="s">
        <v>28</v>
      </c>
      <c r="G41" s="50" t="s">
        <v>29</v>
      </c>
      <c r="H41" s="190"/>
      <c r="I41" s="54" t="s">
        <v>28</v>
      </c>
      <c r="J41" s="192"/>
      <c r="K41" s="156" t="s">
        <v>28</v>
      </c>
      <c r="L41" s="157" t="s">
        <v>29</v>
      </c>
      <c r="M41" s="49" t="s">
        <v>28</v>
      </c>
      <c r="N41" s="157" t="s">
        <v>29</v>
      </c>
      <c r="O41" s="194"/>
    </row>
    <row r="42" spans="2:15">
      <c r="B42" s="70"/>
      <c r="C42" s="63" t="s">
        <v>12</v>
      </c>
      <c r="D42" s="80"/>
      <c r="E42" s="65"/>
      <c r="F42" s="81">
        <v>1</v>
      </c>
      <c r="G42" s="66">
        <v>1</v>
      </c>
      <c r="H42" s="67"/>
      <c r="I42" s="81"/>
      <c r="J42" s="69"/>
      <c r="K42" s="80">
        <v>1</v>
      </c>
      <c r="L42" s="65">
        <v>1</v>
      </c>
      <c r="M42" s="81">
        <v>1</v>
      </c>
      <c r="N42" s="66">
        <v>0.5</v>
      </c>
      <c r="O42" s="67">
        <v>0</v>
      </c>
    </row>
    <row r="43" spans="2:15">
      <c r="B43" s="70"/>
      <c r="C43" s="71" t="s">
        <v>9</v>
      </c>
      <c r="D43" s="82"/>
      <c r="E43" s="73"/>
      <c r="F43" s="83">
        <v>0</v>
      </c>
      <c r="G43" s="84">
        <v>0</v>
      </c>
      <c r="H43" s="75"/>
      <c r="I43" s="83"/>
      <c r="J43" s="85"/>
      <c r="K43" s="82">
        <v>0</v>
      </c>
      <c r="L43" s="73">
        <v>0</v>
      </c>
      <c r="M43" s="83">
        <v>1</v>
      </c>
      <c r="N43" s="84">
        <v>0.5</v>
      </c>
      <c r="O43" s="75">
        <v>-1</v>
      </c>
    </row>
    <row r="44" spans="2:15">
      <c r="B44" s="22" t="s">
        <v>5</v>
      </c>
      <c r="C44" s="91" t="s">
        <v>31</v>
      </c>
      <c r="D44" s="34">
        <v>0</v>
      </c>
      <c r="E44" s="15">
        <v>0</v>
      </c>
      <c r="F44" s="34">
        <v>1</v>
      </c>
      <c r="G44" s="15">
        <v>1</v>
      </c>
      <c r="H44" s="16">
        <v>-1</v>
      </c>
      <c r="I44" s="34">
        <v>0</v>
      </c>
      <c r="J44" s="17">
        <v>0</v>
      </c>
      <c r="K44" s="34">
        <v>1</v>
      </c>
      <c r="L44" s="15">
        <v>1</v>
      </c>
      <c r="M44" s="34">
        <v>2</v>
      </c>
      <c r="N44" s="17">
        <v>1</v>
      </c>
      <c r="O44" s="19">
        <v>-0.5</v>
      </c>
    </row>
    <row r="45" spans="2:15">
      <c r="B45" s="70"/>
      <c r="C45" s="63" t="s">
        <v>3</v>
      </c>
      <c r="D45" s="80">
        <v>598</v>
      </c>
      <c r="E45" s="65">
        <v>0.2929936305732484</v>
      </c>
      <c r="F45" s="81">
        <v>268</v>
      </c>
      <c r="G45" s="66">
        <v>0.23183391003460208</v>
      </c>
      <c r="H45" s="67">
        <v>1.2313432835820897</v>
      </c>
      <c r="I45" s="81">
        <v>224</v>
      </c>
      <c r="J45" s="69">
        <v>1.6696428571428572</v>
      </c>
      <c r="K45" s="80">
        <v>3875</v>
      </c>
      <c r="L45" s="65">
        <v>0.26727824527521038</v>
      </c>
      <c r="M45" s="81">
        <v>1773</v>
      </c>
      <c r="N45" s="66">
        <v>0.2623169107856192</v>
      </c>
      <c r="O45" s="67">
        <v>1.18556119571348</v>
      </c>
    </row>
    <row r="46" spans="2:15">
      <c r="B46" s="70"/>
      <c r="C46" s="71" t="s">
        <v>9</v>
      </c>
      <c r="D46" s="82">
        <v>563</v>
      </c>
      <c r="E46" s="73">
        <v>0.27584517393434593</v>
      </c>
      <c r="F46" s="83">
        <v>186</v>
      </c>
      <c r="G46" s="84">
        <v>0.16089965397923875</v>
      </c>
      <c r="H46" s="75">
        <v>2.0268817204301075</v>
      </c>
      <c r="I46" s="83">
        <v>439</v>
      </c>
      <c r="J46" s="85">
        <v>0.28246013667425962</v>
      </c>
      <c r="K46" s="82">
        <v>2609</v>
      </c>
      <c r="L46" s="73">
        <v>0.17995585598013519</v>
      </c>
      <c r="M46" s="83">
        <v>817</v>
      </c>
      <c r="N46" s="84">
        <v>0.12087586921142181</v>
      </c>
      <c r="O46" s="75">
        <v>2.1933904528763768</v>
      </c>
    </row>
    <row r="47" spans="2:15">
      <c r="B47" s="70"/>
      <c r="C47" s="71" t="s">
        <v>10</v>
      </c>
      <c r="D47" s="82">
        <v>148</v>
      </c>
      <c r="E47" s="73">
        <v>7.2513473787359131E-2</v>
      </c>
      <c r="F47" s="83">
        <v>212</v>
      </c>
      <c r="G47" s="84">
        <v>0.18339100346020762</v>
      </c>
      <c r="H47" s="75">
        <v>-0.30188679245283023</v>
      </c>
      <c r="I47" s="83">
        <v>385</v>
      </c>
      <c r="J47" s="85">
        <v>-0.61558441558441557</v>
      </c>
      <c r="K47" s="82">
        <v>2402</v>
      </c>
      <c r="L47" s="73">
        <v>0.16567802455511105</v>
      </c>
      <c r="M47" s="83">
        <v>1201</v>
      </c>
      <c r="N47" s="84">
        <v>0.17768900724959313</v>
      </c>
      <c r="O47" s="75">
        <v>1</v>
      </c>
    </row>
    <row r="48" spans="2:15">
      <c r="B48" s="70"/>
      <c r="C48" s="71" t="s">
        <v>8</v>
      </c>
      <c r="D48" s="82">
        <v>306</v>
      </c>
      <c r="E48" s="73">
        <v>0.14992650661440471</v>
      </c>
      <c r="F48" s="83">
        <v>219</v>
      </c>
      <c r="G48" s="84">
        <v>0.18944636678200691</v>
      </c>
      <c r="H48" s="75">
        <v>0.39726027397260277</v>
      </c>
      <c r="I48" s="83">
        <v>339</v>
      </c>
      <c r="J48" s="85">
        <v>-9.7345132743362872E-2</v>
      </c>
      <c r="K48" s="82">
        <v>2262</v>
      </c>
      <c r="L48" s="73">
        <v>0.1560215202096841</v>
      </c>
      <c r="M48" s="83">
        <v>1269</v>
      </c>
      <c r="N48" s="84">
        <v>0.1877496671105193</v>
      </c>
      <c r="O48" s="75">
        <v>0.78250591016548454</v>
      </c>
    </row>
    <row r="49" spans="2:15">
      <c r="B49" s="112"/>
      <c r="C49" s="71" t="s">
        <v>4</v>
      </c>
      <c r="D49" s="82">
        <v>243</v>
      </c>
      <c r="E49" s="73">
        <v>0.1190592846643802</v>
      </c>
      <c r="F49" s="83">
        <v>156</v>
      </c>
      <c r="G49" s="84">
        <v>0.13494809688581316</v>
      </c>
      <c r="H49" s="75">
        <v>0.55769230769230771</v>
      </c>
      <c r="I49" s="83">
        <v>368</v>
      </c>
      <c r="J49" s="85">
        <v>-0.33967391304347827</v>
      </c>
      <c r="K49" s="82">
        <v>2102</v>
      </c>
      <c r="L49" s="73">
        <v>0.14498551524348186</v>
      </c>
      <c r="M49" s="83">
        <v>1075</v>
      </c>
      <c r="N49" s="84">
        <v>0.15904719633081818</v>
      </c>
      <c r="O49" s="75">
        <v>0.95534883720930242</v>
      </c>
    </row>
    <row r="50" spans="2:15">
      <c r="B50" s="70"/>
      <c r="C50" s="71" t="s">
        <v>11</v>
      </c>
      <c r="D50" s="82">
        <v>120</v>
      </c>
      <c r="E50" s="73">
        <v>5.8794708476237141E-2</v>
      </c>
      <c r="F50" s="83">
        <v>28</v>
      </c>
      <c r="G50" s="84">
        <v>2.4221453287197232E-2</v>
      </c>
      <c r="H50" s="75">
        <v>3.2857142857142856</v>
      </c>
      <c r="I50" s="83">
        <v>117</v>
      </c>
      <c r="J50" s="85">
        <v>2.564102564102555E-2</v>
      </c>
      <c r="K50" s="82">
        <v>556</v>
      </c>
      <c r="L50" s="73">
        <v>3.8350117257552767E-2</v>
      </c>
      <c r="M50" s="83">
        <v>301</v>
      </c>
      <c r="N50" s="84">
        <v>4.453321497262909E-2</v>
      </c>
      <c r="O50" s="75">
        <v>0.84717607973421938</v>
      </c>
    </row>
    <row r="51" spans="2:15">
      <c r="B51" s="70"/>
      <c r="C51" s="71" t="s">
        <v>12</v>
      </c>
      <c r="D51" s="82">
        <v>44</v>
      </c>
      <c r="E51" s="73">
        <v>2.1558059774620286E-2</v>
      </c>
      <c r="F51" s="83">
        <v>74</v>
      </c>
      <c r="G51" s="84">
        <v>6.4013840830449822E-2</v>
      </c>
      <c r="H51" s="75">
        <v>-0.40540540540540537</v>
      </c>
      <c r="I51" s="83">
        <v>44</v>
      </c>
      <c r="J51" s="85">
        <v>0</v>
      </c>
      <c r="K51" s="82">
        <v>508</v>
      </c>
      <c r="L51" s="73">
        <v>3.5039315767692099E-2</v>
      </c>
      <c r="M51" s="83">
        <v>258</v>
      </c>
      <c r="N51" s="84">
        <v>3.8171327119396359E-2</v>
      </c>
      <c r="O51" s="75">
        <v>0.96899224806201545</v>
      </c>
    </row>
    <row r="52" spans="2:15">
      <c r="B52" s="70"/>
      <c r="C52" s="71" t="s">
        <v>66</v>
      </c>
      <c r="D52" s="82">
        <v>18</v>
      </c>
      <c r="E52" s="73">
        <v>8.8192062714355715E-3</v>
      </c>
      <c r="F52" s="83">
        <v>12</v>
      </c>
      <c r="G52" s="84">
        <v>1.0380622837370242E-2</v>
      </c>
      <c r="H52" s="75">
        <v>0.5</v>
      </c>
      <c r="I52" s="83">
        <v>26</v>
      </c>
      <c r="J52" s="85">
        <v>-0.30769230769230771</v>
      </c>
      <c r="K52" s="82">
        <v>181</v>
      </c>
      <c r="L52" s="73">
        <v>1.2484480618016278E-2</v>
      </c>
      <c r="M52" s="83">
        <v>57</v>
      </c>
      <c r="N52" s="84">
        <v>8.4332001775410566E-3</v>
      </c>
      <c r="O52" s="75">
        <v>2.1754385964912282</v>
      </c>
    </row>
    <row r="53" spans="2:15">
      <c r="B53" s="129"/>
      <c r="C53" s="86" t="s">
        <v>30</v>
      </c>
      <c r="D53" s="87">
        <v>0</v>
      </c>
      <c r="E53" s="88">
        <v>0</v>
      </c>
      <c r="F53" s="87">
        <v>0</v>
      </c>
      <c r="G53" s="93">
        <v>0</v>
      </c>
      <c r="H53" s="89"/>
      <c r="I53" s="87">
        <v>0</v>
      </c>
      <c r="J53" s="94"/>
      <c r="K53" s="87">
        <v>1</v>
      </c>
      <c r="L53" s="93">
        <v>6.8975031038763962E-5</v>
      </c>
      <c r="M53" s="87">
        <v>5</v>
      </c>
      <c r="N53" s="93">
        <v>7.3975440153868915E-4</v>
      </c>
      <c r="O53" s="90">
        <v>-0.8</v>
      </c>
    </row>
    <row r="54" spans="2:15">
      <c r="B54" s="22" t="s">
        <v>6</v>
      </c>
      <c r="C54" s="91" t="s">
        <v>31</v>
      </c>
      <c r="D54" s="34">
        <v>2040</v>
      </c>
      <c r="E54" s="15">
        <v>0.99951004409603139</v>
      </c>
      <c r="F54" s="34">
        <v>1155</v>
      </c>
      <c r="G54" s="15">
        <v>0.99913494809688586</v>
      </c>
      <c r="H54" s="16">
        <v>0.76623376623376616</v>
      </c>
      <c r="I54" s="34">
        <v>1942</v>
      </c>
      <c r="J54" s="17">
        <v>5.0463439752832073E-2</v>
      </c>
      <c r="K54" s="34">
        <v>14496</v>
      </c>
      <c r="L54" s="15">
        <v>0.9998620499379226</v>
      </c>
      <c r="M54" s="34">
        <v>6756</v>
      </c>
      <c r="N54" s="17">
        <v>0.99955614735907683</v>
      </c>
      <c r="O54" s="19">
        <v>1.1456483126110126</v>
      </c>
    </row>
    <row r="55" spans="2:15">
      <c r="B55" s="22" t="s">
        <v>53</v>
      </c>
      <c r="C55" s="91" t="s">
        <v>31</v>
      </c>
      <c r="D55" s="92">
        <v>1</v>
      </c>
      <c r="E55" s="15">
        <v>1</v>
      </c>
      <c r="F55" s="92">
        <v>0</v>
      </c>
      <c r="G55" s="15">
        <v>1</v>
      </c>
      <c r="H55" s="16"/>
      <c r="I55" s="92">
        <v>0</v>
      </c>
      <c r="J55" s="17"/>
      <c r="K55" s="92">
        <v>1</v>
      </c>
      <c r="L55" s="15">
        <v>1</v>
      </c>
      <c r="M55" s="92">
        <v>1</v>
      </c>
      <c r="N55" s="15">
        <v>1</v>
      </c>
      <c r="O55" s="19">
        <v>0</v>
      </c>
    </row>
    <row r="56" spans="2:15">
      <c r="B56" s="23"/>
      <c r="C56" s="95" t="s">
        <v>31</v>
      </c>
      <c r="D56" s="35">
        <v>2041</v>
      </c>
      <c r="E56" s="10">
        <v>1</v>
      </c>
      <c r="F56" s="35">
        <v>1156</v>
      </c>
      <c r="G56" s="10">
        <v>1</v>
      </c>
      <c r="H56" s="11">
        <v>0.76557093425605527</v>
      </c>
      <c r="I56" s="35">
        <v>1942</v>
      </c>
      <c r="J56" s="12">
        <v>5.09783728115345E-2</v>
      </c>
      <c r="K56" s="35">
        <v>14498</v>
      </c>
      <c r="L56" s="10">
        <v>1</v>
      </c>
      <c r="M56" s="35">
        <v>6759</v>
      </c>
      <c r="N56" s="10">
        <v>1</v>
      </c>
      <c r="O56" s="20">
        <v>1.1449918627015832</v>
      </c>
    </row>
    <row r="57" spans="2:15">
      <c r="B57" s="32" t="s">
        <v>44</v>
      </c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</row>
    <row r="58" spans="2:15"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</row>
    <row r="59" spans="2:15">
      <c r="B59" s="173" t="s">
        <v>51</v>
      </c>
      <c r="C59" s="173"/>
      <c r="D59" s="173"/>
      <c r="E59" s="173"/>
      <c r="F59" s="173"/>
      <c r="G59" s="173"/>
      <c r="H59" s="173"/>
      <c r="I59" s="173"/>
      <c r="J59" s="173"/>
      <c r="K59" s="173"/>
      <c r="L59" s="173"/>
      <c r="M59" s="173"/>
      <c r="N59" s="173"/>
      <c r="O59" s="21"/>
    </row>
    <row r="60" spans="2:15">
      <c r="B60" s="174" t="s">
        <v>52</v>
      </c>
      <c r="C60" s="174"/>
      <c r="D60" s="174"/>
      <c r="E60" s="174"/>
      <c r="F60" s="174"/>
      <c r="G60" s="174"/>
      <c r="H60" s="174"/>
      <c r="I60" s="174"/>
      <c r="J60" s="174"/>
      <c r="K60" s="174"/>
      <c r="L60" s="174"/>
      <c r="M60" s="174"/>
      <c r="N60" s="174"/>
      <c r="O60" s="9" t="s">
        <v>37</v>
      </c>
    </row>
    <row r="61" spans="2:15">
      <c r="B61" s="195" t="s">
        <v>22</v>
      </c>
      <c r="C61" s="195" t="s">
        <v>1</v>
      </c>
      <c r="D61" s="178" t="s">
        <v>89</v>
      </c>
      <c r="E61" s="169"/>
      <c r="F61" s="169"/>
      <c r="G61" s="169"/>
      <c r="H61" s="179"/>
      <c r="I61" s="169" t="s">
        <v>81</v>
      </c>
      <c r="J61" s="169"/>
      <c r="K61" s="178" t="s">
        <v>90</v>
      </c>
      <c r="L61" s="169"/>
      <c r="M61" s="169"/>
      <c r="N61" s="169"/>
      <c r="O61" s="179"/>
    </row>
    <row r="62" spans="2:15">
      <c r="B62" s="196"/>
      <c r="C62" s="196"/>
      <c r="D62" s="175" t="s">
        <v>91</v>
      </c>
      <c r="E62" s="176"/>
      <c r="F62" s="176"/>
      <c r="G62" s="176"/>
      <c r="H62" s="177"/>
      <c r="I62" s="176" t="s">
        <v>82</v>
      </c>
      <c r="J62" s="176"/>
      <c r="K62" s="175" t="s">
        <v>92</v>
      </c>
      <c r="L62" s="176"/>
      <c r="M62" s="176"/>
      <c r="N62" s="176"/>
      <c r="O62" s="177"/>
    </row>
    <row r="63" spans="2:15" ht="15" customHeight="1">
      <c r="B63" s="196"/>
      <c r="C63" s="203"/>
      <c r="D63" s="167">
        <v>2021</v>
      </c>
      <c r="E63" s="170"/>
      <c r="F63" s="180">
        <v>2020</v>
      </c>
      <c r="G63" s="180"/>
      <c r="H63" s="197" t="s">
        <v>23</v>
      </c>
      <c r="I63" s="199">
        <v>2021</v>
      </c>
      <c r="J63" s="167" t="s">
        <v>93</v>
      </c>
      <c r="K63" s="167">
        <v>2021</v>
      </c>
      <c r="L63" s="170"/>
      <c r="M63" s="180">
        <v>2020</v>
      </c>
      <c r="N63" s="170"/>
      <c r="O63" s="186" t="s">
        <v>23</v>
      </c>
    </row>
    <row r="64" spans="2:15" ht="14.5" customHeight="1">
      <c r="B64" s="187" t="s">
        <v>22</v>
      </c>
      <c r="C64" s="201" t="s">
        <v>25</v>
      </c>
      <c r="D64" s="171"/>
      <c r="E64" s="172"/>
      <c r="F64" s="181"/>
      <c r="G64" s="181"/>
      <c r="H64" s="198"/>
      <c r="I64" s="200"/>
      <c r="J64" s="168"/>
      <c r="K64" s="171"/>
      <c r="L64" s="172"/>
      <c r="M64" s="181"/>
      <c r="N64" s="172"/>
      <c r="O64" s="186"/>
    </row>
    <row r="65" spans="2:15" ht="15" customHeight="1">
      <c r="B65" s="187"/>
      <c r="C65" s="201"/>
      <c r="D65" s="153" t="s">
        <v>26</v>
      </c>
      <c r="E65" s="155" t="s">
        <v>2</v>
      </c>
      <c r="F65" s="154" t="s">
        <v>26</v>
      </c>
      <c r="G65" s="52" t="s">
        <v>2</v>
      </c>
      <c r="H65" s="189" t="s">
        <v>27</v>
      </c>
      <c r="I65" s="53" t="s">
        <v>26</v>
      </c>
      <c r="J65" s="191" t="s">
        <v>94</v>
      </c>
      <c r="K65" s="153" t="s">
        <v>26</v>
      </c>
      <c r="L65" s="51" t="s">
        <v>2</v>
      </c>
      <c r="M65" s="154" t="s">
        <v>26</v>
      </c>
      <c r="N65" s="51" t="s">
        <v>2</v>
      </c>
      <c r="O65" s="193" t="s">
        <v>27</v>
      </c>
    </row>
    <row r="66" spans="2:15" ht="14.25" customHeight="1">
      <c r="B66" s="188"/>
      <c r="C66" s="202"/>
      <c r="D66" s="156" t="s">
        <v>28</v>
      </c>
      <c r="E66" s="157" t="s">
        <v>29</v>
      </c>
      <c r="F66" s="49" t="s">
        <v>28</v>
      </c>
      <c r="G66" s="50" t="s">
        <v>29</v>
      </c>
      <c r="H66" s="190"/>
      <c r="I66" s="54" t="s">
        <v>28</v>
      </c>
      <c r="J66" s="192"/>
      <c r="K66" s="156" t="s">
        <v>28</v>
      </c>
      <c r="L66" s="157" t="s">
        <v>29</v>
      </c>
      <c r="M66" s="49" t="s">
        <v>28</v>
      </c>
      <c r="N66" s="157" t="s">
        <v>29</v>
      </c>
      <c r="O66" s="194"/>
    </row>
    <row r="67" spans="2:15">
      <c r="B67" s="70"/>
      <c r="C67" s="63" t="s">
        <v>12</v>
      </c>
      <c r="D67" s="80">
        <v>78</v>
      </c>
      <c r="E67" s="65">
        <v>0.37681159420289856</v>
      </c>
      <c r="F67" s="81">
        <v>86</v>
      </c>
      <c r="G67" s="66">
        <v>0.39090909090909093</v>
      </c>
      <c r="H67" s="67">
        <v>-9.3023255813953543E-2</v>
      </c>
      <c r="I67" s="80">
        <v>86</v>
      </c>
      <c r="J67" s="69">
        <v>-9.3023255813953543E-2</v>
      </c>
      <c r="K67" s="80">
        <v>586</v>
      </c>
      <c r="L67" s="65">
        <v>0.43024963289280471</v>
      </c>
      <c r="M67" s="81">
        <v>520</v>
      </c>
      <c r="N67" s="66">
        <v>0.45694200351493847</v>
      </c>
      <c r="O67" s="67">
        <v>0.12692307692307692</v>
      </c>
    </row>
    <row r="68" spans="2:15">
      <c r="B68" s="70"/>
      <c r="C68" s="71" t="s">
        <v>9</v>
      </c>
      <c r="D68" s="82">
        <v>36</v>
      </c>
      <c r="E68" s="73">
        <v>0.17391304347826086</v>
      </c>
      <c r="F68" s="83">
        <v>55</v>
      </c>
      <c r="G68" s="84">
        <v>0.25</v>
      </c>
      <c r="H68" s="75">
        <v>-0.34545454545454546</v>
      </c>
      <c r="I68" s="82">
        <v>30</v>
      </c>
      <c r="J68" s="85">
        <v>0.19999999999999996</v>
      </c>
      <c r="K68" s="82">
        <v>278</v>
      </c>
      <c r="L68" s="73">
        <v>0.20411160058737152</v>
      </c>
      <c r="M68" s="83">
        <v>224</v>
      </c>
      <c r="N68" s="84">
        <v>0.19683655536028119</v>
      </c>
      <c r="O68" s="75">
        <v>0.2410714285714286</v>
      </c>
    </row>
    <row r="69" spans="2:15">
      <c r="B69" s="70"/>
      <c r="C69" s="71" t="s">
        <v>4</v>
      </c>
      <c r="D69" s="82">
        <v>61</v>
      </c>
      <c r="E69" s="73">
        <v>0.29468599033816423</v>
      </c>
      <c r="F69" s="83">
        <v>53</v>
      </c>
      <c r="G69" s="84">
        <v>0.24090909090909091</v>
      </c>
      <c r="H69" s="75">
        <v>0.15094339622641506</v>
      </c>
      <c r="I69" s="83"/>
      <c r="J69" s="85"/>
      <c r="K69" s="82">
        <v>275</v>
      </c>
      <c r="L69" s="73">
        <v>0.20190895741556533</v>
      </c>
      <c r="M69" s="83">
        <v>204</v>
      </c>
      <c r="N69" s="84">
        <v>0.17926186291739896</v>
      </c>
      <c r="O69" s="75">
        <v>0.34803921568627461</v>
      </c>
    </row>
    <row r="70" spans="2:15" ht="14.5" customHeight="1">
      <c r="B70" s="70"/>
      <c r="C70" s="71" t="s">
        <v>42</v>
      </c>
      <c r="D70" s="82">
        <v>9</v>
      </c>
      <c r="E70" s="73">
        <v>4.3478260869565216E-2</v>
      </c>
      <c r="F70" s="83">
        <v>3</v>
      </c>
      <c r="G70" s="84">
        <v>1.3636363636363636E-2</v>
      </c>
      <c r="H70" s="75">
        <v>2</v>
      </c>
      <c r="I70" s="83"/>
      <c r="J70" s="85"/>
      <c r="K70" s="82">
        <v>66</v>
      </c>
      <c r="L70" s="73">
        <v>4.8458149779735685E-2</v>
      </c>
      <c r="M70" s="83">
        <v>59</v>
      </c>
      <c r="N70" s="84">
        <v>5.1845342706502637E-2</v>
      </c>
      <c r="O70" s="75">
        <v>0.11864406779661008</v>
      </c>
    </row>
    <row r="71" spans="2:15" ht="14.5" customHeight="1">
      <c r="B71" s="112"/>
      <c r="C71" s="71" t="s">
        <v>3</v>
      </c>
      <c r="D71" s="82">
        <v>7</v>
      </c>
      <c r="E71" s="73">
        <v>3.3816425120772944E-2</v>
      </c>
      <c r="F71" s="83">
        <v>6</v>
      </c>
      <c r="G71" s="84">
        <v>2.7272727272727271E-2</v>
      </c>
      <c r="H71" s="75">
        <v>0.16666666666666674</v>
      </c>
      <c r="I71" s="83">
        <v>9</v>
      </c>
      <c r="J71" s="85">
        <v>-0.22222222222222221</v>
      </c>
      <c r="K71" s="82">
        <v>54</v>
      </c>
      <c r="L71" s="73">
        <v>3.9647577092511016E-2</v>
      </c>
      <c r="M71" s="83">
        <v>79</v>
      </c>
      <c r="N71" s="84">
        <v>6.9420035149384884E-2</v>
      </c>
      <c r="O71" s="75">
        <v>-0.31645569620253167</v>
      </c>
    </row>
    <row r="72" spans="2:15" ht="14.5" customHeight="1">
      <c r="B72" s="70"/>
      <c r="C72" s="71" t="s">
        <v>11</v>
      </c>
      <c r="D72" s="82">
        <v>2</v>
      </c>
      <c r="E72" s="73">
        <v>9.6618357487922701E-3</v>
      </c>
      <c r="F72" s="83">
        <v>7</v>
      </c>
      <c r="G72" s="84">
        <v>3.1818181818181815E-2</v>
      </c>
      <c r="H72" s="75">
        <v>-0.7142857142857143</v>
      </c>
      <c r="I72" s="83">
        <v>3</v>
      </c>
      <c r="J72" s="85">
        <v>-0.33333333333333337</v>
      </c>
      <c r="K72" s="82">
        <v>23</v>
      </c>
      <c r="L72" s="73">
        <v>1.6886930983847283E-2</v>
      </c>
      <c r="M72" s="83">
        <v>18</v>
      </c>
      <c r="N72" s="84">
        <v>1.5817223198594025E-2</v>
      </c>
      <c r="O72" s="75">
        <v>0.27777777777777768</v>
      </c>
    </row>
    <row r="73" spans="2:15" ht="14.5" customHeight="1">
      <c r="B73" s="70"/>
      <c r="C73" s="71" t="s">
        <v>72</v>
      </c>
      <c r="D73" s="82">
        <v>3</v>
      </c>
      <c r="E73" s="73">
        <v>1.4492753623188406E-2</v>
      </c>
      <c r="F73" s="83">
        <v>2</v>
      </c>
      <c r="G73" s="84">
        <v>9.0909090909090905E-3</v>
      </c>
      <c r="H73" s="75">
        <v>0.5</v>
      </c>
      <c r="I73" s="83">
        <v>4</v>
      </c>
      <c r="J73" s="85">
        <v>-0.25</v>
      </c>
      <c r="K73" s="82">
        <v>15</v>
      </c>
      <c r="L73" s="73">
        <v>1.1013215859030838E-2</v>
      </c>
      <c r="M73" s="83">
        <v>2</v>
      </c>
      <c r="N73" s="84">
        <v>1.7574692442882249E-3</v>
      </c>
      <c r="O73" s="75">
        <v>6.5</v>
      </c>
    </row>
    <row r="74" spans="2:15">
      <c r="B74" s="70"/>
      <c r="C74" s="86" t="s">
        <v>30</v>
      </c>
      <c r="D74" s="87">
        <v>11</v>
      </c>
      <c r="E74" s="88">
        <v>5.3140096618357488E-2</v>
      </c>
      <c r="F74" s="87">
        <v>8</v>
      </c>
      <c r="G74" s="93">
        <v>3.6363636363636362E-2</v>
      </c>
      <c r="H74" s="89">
        <v>0.375</v>
      </c>
      <c r="I74" s="87">
        <v>10</v>
      </c>
      <c r="J74" s="94">
        <v>0.10000000000000009</v>
      </c>
      <c r="K74" s="87">
        <v>65</v>
      </c>
      <c r="L74" s="93">
        <v>4.772393538913363E-2</v>
      </c>
      <c r="M74" s="87">
        <v>32</v>
      </c>
      <c r="N74" s="93">
        <v>2.8119507908611601E-2</v>
      </c>
      <c r="O74" s="90">
        <v>1.03125</v>
      </c>
    </row>
    <row r="75" spans="2:15" ht="15" customHeight="1">
      <c r="B75" s="23" t="s">
        <v>5</v>
      </c>
      <c r="C75" s="91" t="s">
        <v>31</v>
      </c>
      <c r="D75" s="34">
        <v>207</v>
      </c>
      <c r="E75" s="15">
        <v>1</v>
      </c>
      <c r="F75" s="34">
        <v>220</v>
      </c>
      <c r="G75" s="15">
        <v>0.99999999999999978</v>
      </c>
      <c r="H75" s="16">
        <v>-5.9090909090909083E-2</v>
      </c>
      <c r="I75" s="34">
        <v>142</v>
      </c>
      <c r="J75" s="17">
        <v>-3.1985788113695093</v>
      </c>
      <c r="K75" s="34">
        <v>1362</v>
      </c>
      <c r="L75" s="15">
        <v>1.0000000000000002</v>
      </c>
      <c r="M75" s="34">
        <v>1138</v>
      </c>
      <c r="N75" s="17">
        <v>1.0000000000000002</v>
      </c>
      <c r="O75" s="19">
        <v>0.19683655536028111</v>
      </c>
    </row>
    <row r="76" spans="2:15">
      <c r="B76" s="70"/>
      <c r="C76" s="63" t="s">
        <v>10</v>
      </c>
      <c r="D76" s="80">
        <v>75</v>
      </c>
      <c r="E76" s="65">
        <v>0.17814726840855108</v>
      </c>
      <c r="F76" s="81">
        <v>46</v>
      </c>
      <c r="G76" s="66">
        <v>0.15972222222222221</v>
      </c>
      <c r="H76" s="67">
        <v>0.63043478260869557</v>
      </c>
      <c r="I76" s="81">
        <v>66</v>
      </c>
      <c r="J76" s="69">
        <v>0.13636363636363646</v>
      </c>
      <c r="K76" s="80">
        <v>579</v>
      </c>
      <c r="L76" s="65">
        <v>0.2065643952907599</v>
      </c>
      <c r="M76" s="81">
        <v>323</v>
      </c>
      <c r="N76" s="66">
        <v>0.17008952080042128</v>
      </c>
      <c r="O76" s="67">
        <v>0.79256965944272451</v>
      </c>
    </row>
    <row r="77" spans="2:15" ht="15" customHeight="1">
      <c r="B77" s="70"/>
      <c r="C77" s="71" t="s">
        <v>3</v>
      </c>
      <c r="D77" s="82">
        <v>75</v>
      </c>
      <c r="E77" s="73">
        <v>0.17814726840855108</v>
      </c>
      <c r="F77" s="83">
        <v>30</v>
      </c>
      <c r="G77" s="84">
        <v>0.10416666666666667</v>
      </c>
      <c r="H77" s="75">
        <v>1.5</v>
      </c>
      <c r="I77" s="83">
        <v>70</v>
      </c>
      <c r="J77" s="85">
        <v>7.1428571428571397E-2</v>
      </c>
      <c r="K77" s="82">
        <v>538</v>
      </c>
      <c r="L77" s="73">
        <v>0.19193721013200143</v>
      </c>
      <c r="M77" s="83">
        <v>263</v>
      </c>
      <c r="N77" s="84">
        <v>0.13849394418114797</v>
      </c>
      <c r="O77" s="75">
        <v>1.0456273764258555</v>
      </c>
    </row>
    <row r="78" spans="2:15">
      <c r="B78" s="70"/>
      <c r="C78" s="71" t="s">
        <v>4</v>
      </c>
      <c r="D78" s="82">
        <v>64</v>
      </c>
      <c r="E78" s="73">
        <v>0.15201900237529692</v>
      </c>
      <c r="F78" s="83">
        <v>73</v>
      </c>
      <c r="G78" s="84">
        <v>0.25347222222222221</v>
      </c>
      <c r="H78" s="75">
        <v>-0.12328767123287676</v>
      </c>
      <c r="I78" s="83">
        <v>94</v>
      </c>
      <c r="J78" s="85">
        <v>-0.31914893617021278</v>
      </c>
      <c r="K78" s="82">
        <v>520</v>
      </c>
      <c r="L78" s="73">
        <v>0.18551551908669284</v>
      </c>
      <c r="M78" s="83">
        <v>434</v>
      </c>
      <c r="N78" s="84">
        <v>0.22854133754607689</v>
      </c>
      <c r="O78" s="75">
        <v>0.19815668202764969</v>
      </c>
    </row>
    <row r="79" spans="2:15" ht="15" customHeight="1">
      <c r="B79" s="70"/>
      <c r="C79" s="71" t="s">
        <v>9</v>
      </c>
      <c r="D79" s="82">
        <v>87</v>
      </c>
      <c r="E79" s="73">
        <v>0.20665083135391923</v>
      </c>
      <c r="F79" s="83">
        <v>59</v>
      </c>
      <c r="G79" s="84">
        <v>0.2048611111111111</v>
      </c>
      <c r="H79" s="75">
        <v>0.47457627118644075</v>
      </c>
      <c r="I79" s="83">
        <v>44</v>
      </c>
      <c r="J79" s="85">
        <v>0.97727272727272729</v>
      </c>
      <c r="K79" s="82">
        <v>497</v>
      </c>
      <c r="L79" s="73">
        <v>0.17731002497324294</v>
      </c>
      <c r="M79" s="83">
        <v>389</v>
      </c>
      <c r="N79" s="84">
        <v>0.20484465508162192</v>
      </c>
      <c r="O79" s="75">
        <v>0.27763496143958877</v>
      </c>
    </row>
    <row r="80" spans="2:15">
      <c r="B80" s="112"/>
      <c r="C80" s="71" t="s">
        <v>8</v>
      </c>
      <c r="D80" s="82">
        <v>73</v>
      </c>
      <c r="E80" s="73">
        <v>0.17339667458432304</v>
      </c>
      <c r="F80" s="83">
        <v>57</v>
      </c>
      <c r="G80" s="84">
        <v>0.19791666666666666</v>
      </c>
      <c r="H80" s="75">
        <v>0.2807017543859649</v>
      </c>
      <c r="I80" s="83">
        <v>74</v>
      </c>
      <c r="J80" s="85">
        <v>-1.3513513513513487E-2</v>
      </c>
      <c r="K80" s="82">
        <v>420</v>
      </c>
      <c r="L80" s="73">
        <v>0.14983945772386728</v>
      </c>
      <c r="M80" s="83">
        <v>312</v>
      </c>
      <c r="N80" s="84">
        <v>0.16429699842022116</v>
      </c>
      <c r="O80" s="75">
        <v>0.34615384615384626</v>
      </c>
    </row>
    <row r="81" spans="2:15" ht="15" customHeight="1">
      <c r="B81" s="70"/>
      <c r="C81" s="71" t="s">
        <v>11</v>
      </c>
      <c r="D81" s="82">
        <v>32</v>
      </c>
      <c r="E81" s="73">
        <v>7.6009501187648459E-2</v>
      </c>
      <c r="F81" s="83">
        <v>15</v>
      </c>
      <c r="G81" s="84">
        <v>5.2083333333333336E-2</v>
      </c>
      <c r="H81" s="75">
        <v>1.1333333333333333</v>
      </c>
      <c r="I81" s="83">
        <v>16</v>
      </c>
      <c r="J81" s="85">
        <v>1</v>
      </c>
      <c r="K81" s="82">
        <v>171</v>
      </c>
      <c r="L81" s="73">
        <v>6.1006064930431682E-2</v>
      </c>
      <c r="M81" s="83">
        <v>110</v>
      </c>
      <c r="N81" s="84">
        <v>5.7925223802001054E-2</v>
      </c>
      <c r="O81" s="75">
        <v>0.55454545454545445</v>
      </c>
    </row>
    <row r="82" spans="2:15" ht="15" customHeight="1">
      <c r="B82" s="70"/>
      <c r="C82" s="71" t="s">
        <v>12</v>
      </c>
      <c r="D82" s="82">
        <v>8</v>
      </c>
      <c r="E82" s="73">
        <v>1.9002375296912115E-2</v>
      </c>
      <c r="F82" s="83">
        <v>6</v>
      </c>
      <c r="G82" s="84">
        <v>2.0833333333333332E-2</v>
      </c>
      <c r="H82" s="75">
        <v>0.33333333333333326</v>
      </c>
      <c r="I82" s="83">
        <v>9</v>
      </c>
      <c r="J82" s="85">
        <v>-0.11111111111111116</v>
      </c>
      <c r="K82" s="82">
        <v>62</v>
      </c>
      <c r="L82" s="73">
        <v>2.2119158044951837E-2</v>
      </c>
      <c r="M82" s="83">
        <v>45</v>
      </c>
      <c r="N82" s="84">
        <v>2.3696682464454975E-2</v>
      </c>
      <c r="O82" s="75">
        <v>0.37777777777777777</v>
      </c>
    </row>
    <row r="83" spans="2:15" ht="15" customHeight="1">
      <c r="B83" s="129"/>
      <c r="C83" s="86" t="s">
        <v>30</v>
      </c>
      <c r="D83" s="87">
        <v>7</v>
      </c>
      <c r="E83" s="88">
        <v>1.66270783847981E-2</v>
      </c>
      <c r="F83" s="87">
        <v>2</v>
      </c>
      <c r="G83" s="93">
        <v>6.9444444444444441E-3</v>
      </c>
      <c r="H83" s="89">
        <v>2.5</v>
      </c>
      <c r="I83" s="87">
        <v>2</v>
      </c>
      <c r="J83" s="94">
        <v>2.5</v>
      </c>
      <c r="K83" s="87">
        <v>16</v>
      </c>
      <c r="L83" s="93">
        <v>5.7081698180520869E-3</v>
      </c>
      <c r="M83" s="87">
        <v>23</v>
      </c>
      <c r="N83" s="93">
        <v>1.2111637704054766E-2</v>
      </c>
      <c r="O83" s="90">
        <v>-0.30434782608695654</v>
      </c>
    </row>
    <row r="84" spans="2:15" ht="15" customHeight="1">
      <c r="B84" s="22" t="s">
        <v>6</v>
      </c>
      <c r="C84" s="91" t="s">
        <v>31</v>
      </c>
      <c r="D84" s="34">
        <v>421</v>
      </c>
      <c r="E84" s="15">
        <v>1</v>
      </c>
      <c r="F84" s="34">
        <v>288</v>
      </c>
      <c r="G84" s="15">
        <v>1</v>
      </c>
      <c r="H84" s="16">
        <v>0.46180555555555558</v>
      </c>
      <c r="I84" s="34">
        <v>375</v>
      </c>
      <c r="J84" s="17">
        <v>0.1226666666666667</v>
      </c>
      <c r="K84" s="34">
        <v>2803</v>
      </c>
      <c r="L84" s="15">
        <v>1</v>
      </c>
      <c r="M84" s="34">
        <v>1899</v>
      </c>
      <c r="N84" s="17">
        <v>1</v>
      </c>
      <c r="O84" s="19">
        <v>0.47604002106371768</v>
      </c>
    </row>
    <row r="85" spans="2:15">
      <c r="B85" s="22" t="s">
        <v>53</v>
      </c>
      <c r="C85" s="91" t="s">
        <v>31</v>
      </c>
      <c r="D85" s="92">
        <v>1</v>
      </c>
      <c r="E85" s="15">
        <v>1</v>
      </c>
      <c r="F85" s="92">
        <v>0</v>
      </c>
      <c r="G85" s="15">
        <v>1</v>
      </c>
      <c r="H85" s="16"/>
      <c r="I85" s="92">
        <v>0</v>
      </c>
      <c r="J85" s="17"/>
      <c r="K85" s="92">
        <v>24</v>
      </c>
      <c r="L85" s="15">
        <v>1</v>
      </c>
      <c r="M85" s="92">
        <v>5</v>
      </c>
      <c r="N85" s="15">
        <v>1</v>
      </c>
      <c r="O85" s="19">
        <v>3.8</v>
      </c>
    </row>
    <row r="86" spans="2:15" ht="15" customHeight="1">
      <c r="B86" s="23"/>
      <c r="C86" s="95" t="s">
        <v>31</v>
      </c>
      <c r="D86" s="35">
        <v>629</v>
      </c>
      <c r="E86" s="10">
        <v>1</v>
      </c>
      <c r="F86" s="35">
        <v>508</v>
      </c>
      <c r="G86" s="10">
        <v>1</v>
      </c>
      <c r="H86" s="11">
        <v>0.23818897637795278</v>
      </c>
      <c r="I86" s="35">
        <v>581</v>
      </c>
      <c r="J86" s="12">
        <v>8.2616179001721246E-2</v>
      </c>
      <c r="K86" s="35">
        <v>4189</v>
      </c>
      <c r="L86" s="10">
        <v>1</v>
      </c>
      <c r="M86" s="35">
        <v>3042</v>
      </c>
      <c r="N86" s="10">
        <v>1</v>
      </c>
      <c r="O86" s="20">
        <v>0.37705456936226156</v>
      </c>
    </row>
    <row r="87" spans="2:15">
      <c r="B87" s="32" t="s">
        <v>44</v>
      </c>
      <c r="C87" s="24"/>
      <c r="D87" s="24"/>
      <c r="E87" s="24"/>
      <c r="F87" s="24"/>
      <c r="G87" s="24"/>
      <c r="H87" s="24"/>
      <c r="I87" s="24"/>
      <c r="J87" s="24"/>
      <c r="K87" s="24"/>
      <c r="L87" s="24"/>
      <c r="M87" s="24"/>
      <c r="N87" s="24"/>
      <c r="O87" s="24"/>
    </row>
  </sheetData>
  <mergeCells count="69">
    <mergeCell ref="B36:B38"/>
    <mergeCell ref="C36:C38"/>
    <mergeCell ref="D36:H36"/>
    <mergeCell ref="I36:J36"/>
    <mergeCell ref="K36:O36"/>
    <mergeCell ref="D37:H37"/>
    <mergeCell ref="I37:J37"/>
    <mergeCell ref="K37:O37"/>
    <mergeCell ref="D38:E39"/>
    <mergeCell ref="F38:G39"/>
    <mergeCell ref="B39:B41"/>
    <mergeCell ref="C39:C41"/>
    <mergeCell ref="H40:H41"/>
    <mergeCell ref="J40:J41"/>
    <mergeCell ref="O40:O41"/>
    <mergeCell ref="O38:O39"/>
    <mergeCell ref="H38:H39"/>
    <mergeCell ref="I38:I39"/>
    <mergeCell ref="J38:J39"/>
    <mergeCell ref="K38:L39"/>
    <mergeCell ref="M38:N39"/>
    <mergeCell ref="B2:N2"/>
    <mergeCell ref="M6:N7"/>
    <mergeCell ref="O6:O7"/>
    <mergeCell ref="B4:B6"/>
    <mergeCell ref="C4:C6"/>
    <mergeCell ref="B3:N3"/>
    <mergeCell ref="H6:H7"/>
    <mergeCell ref="D4:H4"/>
    <mergeCell ref="I4:J4"/>
    <mergeCell ref="K4:O4"/>
    <mergeCell ref="B7:B9"/>
    <mergeCell ref="C7:C9"/>
    <mergeCell ref="H8:H9"/>
    <mergeCell ref="J8:J9"/>
    <mergeCell ref="O8:O9"/>
    <mergeCell ref="D6:E7"/>
    <mergeCell ref="K62:O62"/>
    <mergeCell ref="D63:E64"/>
    <mergeCell ref="I6:I7"/>
    <mergeCell ref="J6:J7"/>
    <mergeCell ref="K6:L7"/>
    <mergeCell ref="K63:L64"/>
    <mergeCell ref="M63:N64"/>
    <mergeCell ref="B60:N60"/>
    <mergeCell ref="B61:B63"/>
    <mergeCell ref="C61:C63"/>
    <mergeCell ref="D61:H61"/>
    <mergeCell ref="I61:J61"/>
    <mergeCell ref="K61:O61"/>
    <mergeCell ref="D62:H62"/>
    <mergeCell ref="I62:J62"/>
    <mergeCell ref="B59:N59"/>
    <mergeCell ref="K5:O5"/>
    <mergeCell ref="D5:H5"/>
    <mergeCell ref="I5:J5"/>
    <mergeCell ref="B34:N34"/>
    <mergeCell ref="B35:N35"/>
    <mergeCell ref="F6:G7"/>
    <mergeCell ref="O63:O64"/>
    <mergeCell ref="B64:B66"/>
    <mergeCell ref="C64:C66"/>
    <mergeCell ref="H65:H66"/>
    <mergeCell ref="J65:J66"/>
    <mergeCell ref="O65:O66"/>
    <mergeCell ref="F63:G64"/>
    <mergeCell ref="H63:H64"/>
    <mergeCell ref="I63:I64"/>
    <mergeCell ref="J63:J64"/>
  </mergeCells>
  <phoneticPr fontId="7" type="noConversion"/>
  <conditionalFormatting sqref="H24:H29 J24:J29 O24:O29 H15:H18 O15:O18">
    <cfRule type="cellIs" dxfId="123" priority="43" operator="lessThan">
      <formula>0</formula>
    </cfRule>
  </conditionalFormatting>
  <conditionalFormatting sqref="H10:H14 J10:J14 O10:O14">
    <cfRule type="cellIs" dxfId="122" priority="42" operator="lessThan">
      <formula>0</formula>
    </cfRule>
  </conditionalFormatting>
  <conditionalFormatting sqref="J18 J15:J16">
    <cfRule type="cellIs" dxfId="121" priority="41" operator="lessThan">
      <formula>0</formula>
    </cfRule>
  </conditionalFormatting>
  <conditionalFormatting sqref="D19:O26 D10:O16">
    <cfRule type="cellIs" dxfId="120" priority="40" operator="equal">
      <formula>0</formula>
    </cfRule>
  </conditionalFormatting>
  <conditionalFormatting sqref="H27:H28 O27:O28 H17:H18 O17:O18">
    <cfRule type="cellIs" dxfId="119" priority="39" operator="lessThan">
      <formula>0</formula>
    </cfRule>
  </conditionalFormatting>
  <conditionalFormatting sqref="H19:H23 J19:J23 O19:O23">
    <cfRule type="cellIs" dxfId="118" priority="38" operator="lessThan">
      <formula>0</formula>
    </cfRule>
  </conditionalFormatting>
  <conditionalFormatting sqref="H30 O30">
    <cfRule type="cellIs" dxfId="117" priority="37" operator="lessThan">
      <formula>0</formula>
    </cfRule>
  </conditionalFormatting>
  <conditionalFormatting sqref="H30 O30 J30">
    <cfRule type="cellIs" dxfId="116" priority="36" operator="lessThan">
      <formula>0</formula>
    </cfRule>
  </conditionalFormatting>
  <conditionalFormatting sqref="H50:H53 J50:J53 O50:O53">
    <cfRule type="cellIs" dxfId="115" priority="35" operator="lessThan">
      <formula>0</formula>
    </cfRule>
  </conditionalFormatting>
  <conditionalFormatting sqref="H53 O53">
    <cfRule type="cellIs" dxfId="114" priority="34" operator="lessThan">
      <formula>0</formula>
    </cfRule>
  </conditionalFormatting>
  <conditionalFormatting sqref="H45:H49 J45:J49 O45:O49">
    <cfRule type="cellIs" dxfId="113" priority="32" operator="lessThan">
      <formula>0</formula>
    </cfRule>
  </conditionalFormatting>
  <conditionalFormatting sqref="D45:O52">
    <cfRule type="cellIs" dxfId="112" priority="31" operator="equal">
      <formula>0</formula>
    </cfRule>
  </conditionalFormatting>
  <conditionalFormatting sqref="H55 J55 O55">
    <cfRule type="cellIs" dxfId="111" priority="30" operator="lessThan">
      <formula>0</formula>
    </cfRule>
  </conditionalFormatting>
  <conditionalFormatting sqref="H54 J54 O54">
    <cfRule type="cellIs" dxfId="110" priority="29" operator="lessThan">
      <formula>0</formula>
    </cfRule>
  </conditionalFormatting>
  <conditionalFormatting sqref="H54 O54">
    <cfRule type="cellIs" dxfId="109" priority="28" operator="lessThan">
      <formula>0</formula>
    </cfRule>
  </conditionalFormatting>
  <conditionalFormatting sqref="H56 O56">
    <cfRule type="cellIs" dxfId="108" priority="27" operator="lessThan">
      <formula>0</formula>
    </cfRule>
  </conditionalFormatting>
  <conditionalFormatting sqref="H56 O56 J56">
    <cfRule type="cellIs" dxfId="107" priority="26" operator="lessThan">
      <formula>0</formula>
    </cfRule>
  </conditionalFormatting>
  <conditionalFormatting sqref="H67:H71 J67:J71 O67:O71">
    <cfRule type="cellIs" dxfId="106" priority="25" operator="lessThan">
      <formula>0</formula>
    </cfRule>
  </conditionalFormatting>
  <conditionalFormatting sqref="J72:J73 O72:O73 H72:H73">
    <cfRule type="cellIs" dxfId="105" priority="24" operator="lessThan">
      <formula>0</formula>
    </cfRule>
  </conditionalFormatting>
  <conditionalFormatting sqref="D76:O82 D67:O73">
    <cfRule type="cellIs" dxfId="104" priority="23" operator="equal">
      <formula>0</formula>
    </cfRule>
  </conditionalFormatting>
  <conditionalFormatting sqref="H81:H83 J81:J83 O81:O83">
    <cfRule type="cellIs" dxfId="103" priority="22" operator="lessThan">
      <formula>0</formula>
    </cfRule>
  </conditionalFormatting>
  <conditionalFormatting sqref="H76:H80 J76:J80 O76:O80">
    <cfRule type="cellIs" dxfId="102" priority="21" operator="lessThan">
      <formula>0</formula>
    </cfRule>
  </conditionalFormatting>
  <conditionalFormatting sqref="H74 O74">
    <cfRule type="cellIs" dxfId="101" priority="20" operator="lessThan">
      <formula>0</formula>
    </cfRule>
  </conditionalFormatting>
  <conditionalFormatting sqref="H74 J74 O74">
    <cfRule type="cellIs" dxfId="100" priority="19" operator="lessThan">
      <formula>0</formula>
    </cfRule>
  </conditionalFormatting>
  <conditionalFormatting sqref="H83 O83">
    <cfRule type="cellIs" dxfId="99" priority="16" operator="lessThan">
      <formula>0</formula>
    </cfRule>
  </conditionalFormatting>
  <conditionalFormatting sqref="H85 J85 O85">
    <cfRule type="cellIs" dxfId="98" priority="15" operator="lessThan">
      <formula>0</formula>
    </cfRule>
  </conditionalFormatting>
  <conditionalFormatting sqref="H84 J84 O84">
    <cfRule type="cellIs" dxfId="97" priority="14" operator="lessThan">
      <formula>0</formula>
    </cfRule>
  </conditionalFormatting>
  <conditionalFormatting sqref="H84 O84">
    <cfRule type="cellIs" dxfId="96" priority="13" operator="lessThan">
      <formula>0</formula>
    </cfRule>
  </conditionalFormatting>
  <conditionalFormatting sqref="H86 O86">
    <cfRule type="cellIs" dxfId="95" priority="12" operator="lessThan">
      <formula>0</formula>
    </cfRule>
  </conditionalFormatting>
  <conditionalFormatting sqref="H86 O86 J86">
    <cfRule type="cellIs" dxfId="94" priority="11" operator="lessThan">
      <formula>0</formula>
    </cfRule>
  </conditionalFormatting>
  <conditionalFormatting sqref="H75 J75 O75">
    <cfRule type="cellIs" dxfId="93" priority="8" operator="lessThan">
      <formula>0</formula>
    </cfRule>
  </conditionalFormatting>
  <conditionalFormatting sqref="H75 O75">
    <cfRule type="cellIs" dxfId="92" priority="7" operator="lessThan">
      <formula>0</formula>
    </cfRule>
  </conditionalFormatting>
  <conditionalFormatting sqref="H44 J44 O44">
    <cfRule type="cellIs" dxfId="91" priority="4" operator="lessThan">
      <formula>0</formula>
    </cfRule>
  </conditionalFormatting>
  <conditionalFormatting sqref="H44 O44">
    <cfRule type="cellIs" dxfId="90" priority="3" operator="lessThan">
      <formula>0</formula>
    </cfRule>
  </conditionalFormatting>
  <conditionalFormatting sqref="H42:H43 J42:J43 O42:O43">
    <cfRule type="cellIs" dxfId="89" priority="2" operator="lessThan">
      <formula>0</formula>
    </cfRule>
  </conditionalFormatting>
  <conditionalFormatting sqref="D42:O43">
    <cfRule type="cellIs" dxfId="88" priority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81" orientation="landscape" horizontalDpi="4294967292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P76"/>
  <sheetViews>
    <sheetView showGridLines="0" zoomScale="90" zoomScaleNormal="90" workbookViewId="0"/>
  </sheetViews>
  <sheetFormatPr defaultRowHeight="14.5"/>
  <cols>
    <col min="1" max="1" width="1.1796875" customWidth="1"/>
    <col min="2" max="2" width="15.453125" bestFit="1" customWidth="1"/>
    <col min="3" max="3" width="18.7265625" customWidth="1"/>
    <col min="4" max="8" width="9" customWidth="1"/>
    <col min="9" max="9" width="9" style="1" customWidth="1"/>
    <col min="10" max="10" width="11.81640625" customWidth="1"/>
    <col min="11" max="14" width="9" customWidth="1"/>
    <col min="15" max="15" width="11.7265625" customWidth="1"/>
  </cols>
  <sheetData>
    <row r="1" spans="2:15">
      <c r="B1" t="s">
        <v>7</v>
      </c>
      <c r="E1" s="36"/>
      <c r="I1"/>
      <c r="O1" s="61">
        <v>44412</v>
      </c>
    </row>
    <row r="2" spans="2:15">
      <c r="B2" s="173" t="s">
        <v>20</v>
      </c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21"/>
    </row>
    <row r="3" spans="2:15">
      <c r="B3" s="174" t="s">
        <v>21</v>
      </c>
      <c r="C3" s="174"/>
      <c r="D3" s="174"/>
      <c r="E3" s="174"/>
      <c r="F3" s="174"/>
      <c r="G3" s="174"/>
      <c r="H3" s="174"/>
      <c r="I3" s="174"/>
      <c r="J3" s="174"/>
      <c r="K3" s="174"/>
      <c r="L3" s="174"/>
      <c r="M3" s="174"/>
      <c r="N3" s="174"/>
      <c r="O3" s="33" t="s">
        <v>37</v>
      </c>
    </row>
    <row r="4" spans="2:15" ht="14.5" customHeight="1">
      <c r="B4" s="195" t="s">
        <v>22</v>
      </c>
      <c r="C4" s="195" t="s">
        <v>1</v>
      </c>
      <c r="D4" s="178" t="s">
        <v>89</v>
      </c>
      <c r="E4" s="169"/>
      <c r="F4" s="169"/>
      <c r="G4" s="169"/>
      <c r="H4" s="179"/>
      <c r="I4" s="169" t="s">
        <v>81</v>
      </c>
      <c r="J4" s="169"/>
      <c r="K4" s="178" t="s">
        <v>90</v>
      </c>
      <c r="L4" s="169"/>
      <c r="M4" s="169"/>
      <c r="N4" s="169"/>
      <c r="O4" s="179"/>
    </row>
    <row r="5" spans="2:15" ht="14.5" customHeight="1">
      <c r="B5" s="196"/>
      <c r="C5" s="196"/>
      <c r="D5" s="175" t="s">
        <v>91</v>
      </c>
      <c r="E5" s="176"/>
      <c r="F5" s="176"/>
      <c r="G5" s="176"/>
      <c r="H5" s="177"/>
      <c r="I5" s="176" t="s">
        <v>82</v>
      </c>
      <c r="J5" s="176"/>
      <c r="K5" s="175" t="s">
        <v>92</v>
      </c>
      <c r="L5" s="176"/>
      <c r="M5" s="176"/>
      <c r="N5" s="176"/>
      <c r="O5" s="177"/>
    </row>
    <row r="6" spans="2:15" ht="14.5" customHeight="1">
      <c r="B6" s="196"/>
      <c r="C6" s="203"/>
      <c r="D6" s="167">
        <v>2021</v>
      </c>
      <c r="E6" s="170"/>
      <c r="F6" s="180">
        <v>2020</v>
      </c>
      <c r="G6" s="180"/>
      <c r="H6" s="197" t="s">
        <v>23</v>
      </c>
      <c r="I6" s="199">
        <v>2021</v>
      </c>
      <c r="J6" s="167" t="s">
        <v>93</v>
      </c>
      <c r="K6" s="167">
        <v>2021</v>
      </c>
      <c r="L6" s="170"/>
      <c r="M6" s="180">
        <v>2020</v>
      </c>
      <c r="N6" s="170"/>
      <c r="O6" s="186" t="s">
        <v>23</v>
      </c>
    </row>
    <row r="7" spans="2:15" ht="15" customHeight="1">
      <c r="B7" s="187" t="s">
        <v>22</v>
      </c>
      <c r="C7" s="201" t="s">
        <v>25</v>
      </c>
      <c r="D7" s="171"/>
      <c r="E7" s="172"/>
      <c r="F7" s="181"/>
      <c r="G7" s="181"/>
      <c r="H7" s="198"/>
      <c r="I7" s="200"/>
      <c r="J7" s="168"/>
      <c r="K7" s="171"/>
      <c r="L7" s="172"/>
      <c r="M7" s="181"/>
      <c r="N7" s="172"/>
      <c r="O7" s="186"/>
    </row>
    <row r="8" spans="2:15" ht="15" customHeight="1">
      <c r="B8" s="187"/>
      <c r="C8" s="201"/>
      <c r="D8" s="153" t="s">
        <v>26</v>
      </c>
      <c r="E8" s="155" t="s">
        <v>2</v>
      </c>
      <c r="F8" s="154" t="s">
        <v>26</v>
      </c>
      <c r="G8" s="52" t="s">
        <v>2</v>
      </c>
      <c r="H8" s="189" t="s">
        <v>27</v>
      </c>
      <c r="I8" s="53" t="s">
        <v>26</v>
      </c>
      <c r="J8" s="191" t="s">
        <v>94</v>
      </c>
      <c r="K8" s="153" t="s">
        <v>26</v>
      </c>
      <c r="L8" s="51" t="s">
        <v>2</v>
      </c>
      <c r="M8" s="154" t="s">
        <v>26</v>
      </c>
      <c r="N8" s="51" t="s">
        <v>2</v>
      </c>
      <c r="O8" s="193" t="s">
        <v>27</v>
      </c>
    </row>
    <row r="9" spans="2:15" ht="15" customHeight="1">
      <c r="B9" s="188"/>
      <c r="C9" s="202"/>
      <c r="D9" s="156" t="s">
        <v>28</v>
      </c>
      <c r="E9" s="157" t="s">
        <v>29</v>
      </c>
      <c r="F9" s="49" t="s">
        <v>28</v>
      </c>
      <c r="G9" s="50" t="s">
        <v>29</v>
      </c>
      <c r="H9" s="190"/>
      <c r="I9" s="54" t="s">
        <v>28</v>
      </c>
      <c r="J9" s="192"/>
      <c r="K9" s="156" t="s">
        <v>28</v>
      </c>
      <c r="L9" s="157" t="s">
        <v>29</v>
      </c>
      <c r="M9" s="49" t="s">
        <v>28</v>
      </c>
      <c r="N9" s="157" t="s">
        <v>29</v>
      </c>
      <c r="O9" s="194"/>
    </row>
    <row r="10" spans="2:15">
      <c r="B10" s="70"/>
      <c r="C10" s="63" t="s">
        <v>9</v>
      </c>
      <c r="D10" s="80">
        <v>32</v>
      </c>
      <c r="E10" s="65">
        <v>0.58181818181818179</v>
      </c>
      <c r="F10" s="81">
        <v>31</v>
      </c>
      <c r="G10" s="66">
        <v>0.62</v>
      </c>
      <c r="H10" s="67">
        <v>3.2258064516129004E-2</v>
      </c>
      <c r="I10" s="81">
        <v>16</v>
      </c>
      <c r="J10" s="69">
        <v>1</v>
      </c>
      <c r="K10" s="80">
        <v>158</v>
      </c>
      <c r="L10" s="65">
        <v>0.58302583025830257</v>
      </c>
      <c r="M10" s="81">
        <v>112</v>
      </c>
      <c r="N10" s="66">
        <v>0.5957446808510638</v>
      </c>
      <c r="O10" s="67">
        <v>0.41071428571428581</v>
      </c>
    </row>
    <row r="11" spans="2:15">
      <c r="B11" s="70"/>
      <c r="C11" s="71" t="s">
        <v>12</v>
      </c>
      <c r="D11" s="82">
        <v>6</v>
      </c>
      <c r="E11" s="73">
        <v>0.10909090909090909</v>
      </c>
      <c r="F11" s="83">
        <v>8</v>
      </c>
      <c r="G11" s="84">
        <v>0.16</v>
      </c>
      <c r="H11" s="75">
        <v>-0.25</v>
      </c>
      <c r="I11" s="83">
        <v>3</v>
      </c>
      <c r="J11" s="85">
        <v>1</v>
      </c>
      <c r="K11" s="82">
        <v>40</v>
      </c>
      <c r="L11" s="73">
        <v>0.14760147601476015</v>
      </c>
      <c r="M11" s="83">
        <v>42</v>
      </c>
      <c r="N11" s="84">
        <v>0.22340425531914893</v>
      </c>
      <c r="O11" s="75">
        <v>-4.7619047619047672E-2</v>
      </c>
    </row>
    <row r="12" spans="2:15">
      <c r="B12" s="70"/>
      <c r="C12" s="71" t="s">
        <v>72</v>
      </c>
      <c r="D12" s="82">
        <v>3</v>
      </c>
      <c r="E12" s="73">
        <v>5.4545454545454543E-2</v>
      </c>
      <c r="F12" s="83">
        <v>2</v>
      </c>
      <c r="G12" s="84">
        <v>0.04</v>
      </c>
      <c r="H12" s="75">
        <v>0.5</v>
      </c>
      <c r="I12" s="83">
        <v>2</v>
      </c>
      <c r="J12" s="85">
        <v>0.5</v>
      </c>
      <c r="K12" s="82">
        <v>13</v>
      </c>
      <c r="L12" s="73">
        <v>4.797047970479705E-2</v>
      </c>
      <c r="M12" s="83">
        <v>2</v>
      </c>
      <c r="N12" s="84">
        <v>1.0638297872340425E-2</v>
      </c>
      <c r="O12" s="75">
        <v>5.5</v>
      </c>
    </row>
    <row r="13" spans="2:15">
      <c r="B13" s="70"/>
      <c r="C13" s="71" t="s">
        <v>17</v>
      </c>
      <c r="D13" s="82">
        <v>1</v>
      </c>
      <c r="E13" s="73">
        <v>1.8181818181818181E-2</v>
      </c>
      <c r="F13" s="83">
        <v>1</v>
      </c>
      <c r="G13" s="84">
        <v>0.02</v>
      </c>
      <c r="H13" s="75">
        <v>0</v>
      </c>
      <c r="I13" s="83">
        <v>1</v>
      </c>
      <c r="J13" s="85">
        <v>0</v>
      </c>
      <c r="K13" s="82">
        <v>12</v>
      </c>
      <c r="L13" s="73">
        <v>4.4280442804428041E-2</v>
      </c>
      <c r="M13" s="83">
        <v>7</v>
      </c>
      <c r="N13" s="84">
        <v>3.7234042553191488E-2</v>
      </c>
      <c r="O13" s="75">
        <v>0.71428571428571419</v>
      </c>
    </row>
    <row r="14" spans="2:15">
      <c r="B14" s="112"/>
      <c r="C14" s="71" t="s">
        <v>4</v>
      </c>
      <c r="D14" s="82">
        <v>3</v>
      </c>
      <c r="E14" s="73">
        <v>5.4545454545454543E-2</v>
      </c>
      <c r="F14" s="83">
        <v>2</v>
      </c>
      <c r="G14" s="84">
        <v>0.04</v>
      </c>
      <c r="H14" s="75">
        <v>0.5</v>
      </c>
      <c r="I14" s="83">
        <v>2</v>
      </c>
      <c r="J14" s="85">
        <v>0.5</v>
      </c>
      <c r="K14" s="82">
        <v>10</v>
      </c>
      <c r="L14" s="73">
        <v>3.6900369003690037E-2</v>
      </c>
      <c r="M14" s="83">
        <v>7</v>
      </c>
      <c r="N14" s="84">
        <v>3.7234042553191488E-2</v>
      </c>
      <c r="O14" s="75">
        <v>0.4285714285714286</v>
      </c>
    </row>
    <row r="15" spans="2:15">
      <c r="B15" s="70"/>
      <c r="C15" s="71" t="s">
        <v>11</v>
      </c>
      <c r="D15" s="82">
        <v>1</v>
      </c>
      <c r="E15" s="73">
        <v>1.8181818181818181E-2</v>
      </c>
      <c r="F15" s="83">
        <v>1</v>
      </c>
      <c r="G15" s="84">
        <v>0.02</v>
      </c>
      <c r="H15" s="75">
        <v>0</v>
      </c>
      <c r="I15" s="83">
        <v>0</v>
      </c>
      <c r="J15" s="85"/>
      <c r="K15" s="82">
        <v>7</v>
      </c>
      <c r="L15" s="73">
        <v>2.5830258302583026E-2</v>
      </c>
      <c r="M15" s="83">
        <v>4</v>
      </c>
      <c r="N15" s="84">
        <v>2.1276595744680851E-2</v>
      </c>
      <c r="O15" s="75">
        <v>0.75</v>
      </c>
    </row>
    <row r="16" spans="2:15">
      <c r="B16" s="70"/>
      <c r="C16" s="71" t="s">
        <v>95</v>
      </c>
      <c r="D16" s="82">
        <v>4</v>
      </c>
      <c r="E16" s="73">
        <v>7.2727272727272724E-2</v>
      </c>
      <c r="F16" s="83">
        <v>0</v>
      </c>
      <c r="G16" s="84">
        <v>0</v>
      </c>
      <c r="H16" s="75"/>
      <c r="I16" s="83">
        <v>0</v>
      </c>
      <c r="J16" s="85"/>
      <c r="K16" s="82">
        <v>7</v>
      </c>
      <c r="L16" s="73">
        <v>2.5830258302583026E-2</v>
      </c>
      <c r="M16" s="83">
        <v>0</v>
      </c>
      <c r="N16" s="84">
        <v>0</v>
      </c>
      <c r="O16" s="75"/>
    </row>
    <row r="17" spans="2:16">
      <c r="B17" s="122"/>
      <c r="C17" s="86" t="s">
        <v>30</v>
      </c>
      <c r="D17" s="87">
        <v>5</v>
      </c>
      <c r="E17" s="88">
        <v>9.0909090909090912E-2</v>
      </c>
      <c r="F17" s="87">
        <v>5</v>
      </c>
      <c r="G17" s="88">
        <v>0.1</v>
      </c>
      <c r="H17" s="89">
        <v>0</v>
      </c>
      <c r="I17" s="87">
        <v>6</v>
      </c>
      <c r="J17" s="88">
        <v>0.2</v>
      </c>
      <c r="K17" s="87">
        <v>24</v>
      </c>
      <c r="L17" s="88">
        <v>8.8560885608856083E-2</v>
      </c>
      <c r="M17" s="87">
        <v>14</v>
      </c>
      <c r="N17" s="88">
        <v>7.4468085106382975E-2</v>
      </c>
      <c r="O17" s="90">
        <v>0.71428571428571419</v>
      </c>
    </row>
    <row r="18" spans="2:16">
      <c r="B18" s="22" t="s">
        <v>38</v>
      </c>
      <c r="C18" s="91" t="s">
        <v>31</v>
      </c>
      <c r="D18" s="34">
        <v>55</v>
      </c>
      <c r="E18" s="15">
        <v>1</v>
      </c>
      <c r="F18" s="34">
        <v>50</v>
      </c>
      <c r="G18" s="15">
        <v>1</v>
      </c>
      <c r="H18" s="16">
        <v>0.10000000000000009</v>
      </c>
      <c r="I18" s="34">
        <v>30</v>
      </c>
      <c r="J18" s="17">
        <v>0.83333333333333326</v>
      </c>
      <c r="K18" s="34">
        <v>271</v>
      </c>
      <c r="L18" s="15">
        <v>1</v>
      </c>
      <c r="M18" s="34">
        <v>188</v>
      </c>
      <c r="N18" s="17">
        <v>1</v>
      </c>
      <c r="O18" s="19">
        <v>0.4414893617021276</v>
      </c>
    </row>
    <row r="19" spans="2:16">
      <c r="B19" s="70"/>
      <c r="C19" s="63" t="s">
        <v>3</v>
      </c>
      <c r="D19" s="80">
        <v>680</v>
      </c>
      <c r="E19" s="65">
        <v>0.26023727516264827</v>
      </c>
      <c r="F19" s="81">
        <v>304</v>
      </c>
      <c r="G19" s="66">
        <v>0.18835192069392812</v>
      </c>
      <c r="H19" s="67">
        <v>1.236842105263158</v>
      </c>
      <c r="I19" s="81">
        <v>303</v>
      </c>
      <c r="J19" s="69">
        <v>1.2442244224422443</v>
      </c>
      <c r="K19" s="80">
        <v>4467</v>
      </c>
      <c r="L19" s="65">
        <v>0.24289054428796694</v>
      </c>
      <c r="M19" s="81">
        <v>2115</v>
      </c>
      <c r="N19" s="66">
        <v>0.22015197252003746</v>
      </c>
      <c r="O19" s="67">
        <v>1.1120567375886523</v>
      </c>
    </row>
    <row r="20" spans="2:16">
      <c r="B20" s="70"/>
      <c r="C20" s="71" t="s">
        <v>9</v>
      </c>
      <c r="D20" s="82">
        <v>654</v>
      </c>
      <c r="E20" s="73">
        <v>0.25028702640642941</v>
      </c>
      <c r="F20" s="83">
        <v>269</v>
      </c>
      <c r="G20" s="84">
        <v>0.16666666666666666</v>
      </c>
      <c r="H20" s="75">
        <v>1.4312267657992566</v>
      </c>
      <c r="I20" s="83">
        <v>497</v>
      </c>
      <c r="J20" s="85">
        <v>0.31589537223340036</v>
      </c>
      <c r="K20" s="82">
        <v>3226</v>
      </c>
      <c r="L20" s="73">
        <v>0.1754118862487086</v>
      </c>
      <c r="M20" s="83">
        <v>1319</v>
      </c>
      <c r="N20" s="84">
        <v>0.13729572186947017</v>
      </c>
      <c r="O20" s="75">
        <v>1.4457922668688399</v>
      </c>
    </row>
    <row r="21" spans="2:16">
      <c r="B21" s="70"/>
      <c r="C21" s="71" t="s">
        <v>10</v>
      </c>
      <c r="D21" s="82">
        <v>223</v>
      </c>
      <c r="E21" s="73">
        <v>8.5342518178339072E-2</v>
      </c>
      <c r="F21" s="83">
        <v>258</v>
      </c>
      <c r="G21" s="84">
        <v>0.15985130111524162</v>
      </c>
      <c r="H21" s="75">
        <v>-0.13565891472868219</v>
      </c>
      <c r="I21" s="83">
        <v>451</v>
      </c>
      <c r="J21" s="85">
        <v>-0.50554323725055439</v>
      </c>
      <c r="K21" s="82">
        <v>2981</v>
      </c>
      <c r="L21" s="73">
        <v>0.16209015279212657</v>
      </c>
      <c r="M21" s="83">
        <v>1524</v>
      </c>
      <c r="N21" s="84">
        <v>0.15863432913500572</v>
      </c>
      <c r="O21" s="75">
        <v>0.95603674540682415</v>
      </c>
    </row>
    <row r="22" spans="2:16">
      <c r="B22" s="70"/>
      <c r="C22" s="71" t="s">
        <v>4</v>
      </c>
      <c r="D22" s="82">
        <v>365</v>
      </c>
      <c r="E22" s="73">
        <v>0.13968618446230385</v>
      </c>
      <c r="F22" s="83">
        <v>280</v>
      </c>
      <c r="G22" s="84">
        <v>0.17348203221809169</v>
      </c>
      <c r="H22" s="75">
        <v>0.3035714285714286</v>
      </c>
      <c r="I22" s="83">
        <v>500</v>
      </c>
      <c r="J22" s="85">
        <v>-0.27</v>
      </c>
      <c r="K22" s="82">
        <v>2887</v>
      </c>
      <c r="L22" s="73">
        <v>0.15697895709858084</v>
      </c>
      <c r="M22" s="83">
        <v>1706</v>
      </c>
      <c r="N22" s="84">
        <v>0.17757884875611532</v>
      </c>
      <c r="O22" s="75">
        <v>0.69226260257913252</v>
      </c>
    </row>
    <row r="23" spans="2:16">
      <c r="B23" s="112"/>
      <c r="C23" s="71" t="s">
        <v>8</v>
      </c>
      <c r="D23" s="82">
        <v>379</v>
      </c>
      <c r="E23" s="73">
        <v>0.14504401071565251</v>
      </c>
      <c r="F23" s="83">
        <v>277</v>
      </c>
      <c r="G23" s="84">
        <v>0.17162329615861213</v>
      </c>
      <c r="H23" s="75">
        <v>0.36823104693140785</v>
      </c>
      <c r="I23" s="83">
        <v>413</v>
      </c>
      <c r="J23" s="85">
        <v>-8.2324455205811109E-2</v>
      </c>
      <c r="K23" s="82">
        <v>2684</v>
      </c>
      <c r="L23" s="73">
        <v>0.14594094937741287</v>
      </c>
      <c r="M23" s="83">
        <v>1582</v>
      </c>
      <c r="N23" s="84">
        <v>0.16467159362964506</v>
      </c>
      <c r="O23" s="75">
        <v>0.6965865992414666</v>
      </c>
    </row>
    <row r="24" spans="2:16">
      <c r="B24" s="70"/>
      <c r="C24" s="71" t="s">
        <v>12</v>
      </c>
      <c r="D24" s="82">
        <v>124</v>
      </c>
      <c r="E24" s="73">
        <v>4.7455032529659394E-2</v>
      </c>
      <c r="F24" s="83">
        <v>159</v>
      </c>
      <c r="G24" s="84">
        <v>9.8513011152416355E-2</v>
      </c>
      <c r="H24" s="75">
        <v>-0.22012578616352196</v>
      </c>
      <c r="I24" s="83">
        <v>136</v>
      </c>
      <c r="J24" s="85">
        <v>-8.8235294117647078E-2</v>
      </c>
      <c r="K24" s="82">
        <v>1117</v>
      </c>
      <c r="L24" s="73">
        <v>6.0736229677559678E-2</v>
      </c>
      <c r="M24" s="83">
        <v>782</v>
      </c>
      <c r="N24" s="84">
        <v>8.1398979910481936E-2</v>
      </c>
      <c r="O24" s="75">
        <v>0.42838874680306915</v>
      </c>
    </row>
    <row r="25" spans="2:16">
      <c r="B25" s="70"/>
      <c r="C25" s="71" t="s">
        <v>11</v>
      </c>
      <c r="D25" s="82">
        <v>153</v>
      </c>
      <c r="E25" s="73">
        <v>5.8553386911595867E-2</v>
      </c>
      <c r="F25" s="83">
        <v>49</v>
      </c>
      <c r="G25" s="84">
        <v>3.0359355638166045E-2</v>
      </c>
      <c r="H25" s="75">
        <v>2.1224489795918369</v>
      </c>
      <c r="I25" s="83">
        <v>136</v>
      </c>
      <c r="J25" s="85">
        <v>0.125</v>
      </c>
      <c r="K25" s="82">
        <v>743</v>
      </c>
      <c r="L25" s="73">
        <v>4.0400195747920177E-2</v>
      </c>
      <c r="M25" s="83">
        <v>425</v>
      </c>
      <c r="N25" s="84">
        <v>4.4238576038305402E-2</v>
      </c>
      <c r="O25" s="75">
        <v>0.74823529411764711</v>
      </c>
    </row>
    <row r="26" spans="2:16">
      <c r="B26" s="70"/>
      <c r="C26" s="71" t="s">
        <v>66</v>
      </c>
      <c r="D26" s="82">
        <v>18</v>
      </c>
      <c r="E26" s="73">
        <v>6.8886337543053958E-3</v>
      </c>
      <c r="F26" s="83">
        <v>12</v>
      </c>
      <c r="G26" s="84">
        <v>7.4349442379182153E-3</v>
      </c>
      <c r="H26" s="75">
        <v>0.5</v>
      </c>
      <c r="I26" s="83">
        <v>26</v>
      </c>
      <c r="J26" s="85">
        <v>-0.30769230769230771</v>
      </c>
      <c r="K26" s="82">
        <v>181</v>
      </c>
      <c r="L26" s="73">
        <v>9.8417704311891691E-3</v>
      </c>
      <c r="M26" s="83">
        <v>57</v>
      </c>
      <c r="N26" s="84">
        <v>5.9331737274903717E-3</v>
      </c>
      <c r="O26" s="75">
        <v>2.1754385964912282</v>
      </c>
    </row>
    <row r="27" spans="2:16">
      <c r="B27" s="129"/>
      <c r="C27" s="86" t="s">
        <v>30</v>
      </c>
      <c r="D27" s="98">
        <f>+D28-SUM(D19:D26)</f>
        <v>17</v>
      </c>
      <c r="E27" s="88">
        <f>+E28-SUM(E19:E26)</f>
        <v>6.5059318790662291E-3</v>
      </c>
      <c r="F27" s="98">
        <f>+F28-SUM(F19:F26)</f>
        <v>6</v>
      </c>
      <c r="G27" s="88">
        <f>+G28-SUM(G19:G26)</f>
        <v>3.7174721189591198E-3</v>
      </c>
      <c r="H27" s="89">
        <f>+D27/F27-1</f>
        <v>1.8333333333333335</v>
      </c>
      <c r="I27" s="87">
        <f>+I28-SUM(I20:I26)</f>
        <v>334</v>
      </c>
      <c r="J27" s="88">
        <f>+D27/I27-1</f>
        <v>-0.94910179640718562</v>
      </c>
      <c r="K27" s="98">
        <f>+K28-SUM(K19:K26)</f>
        <v>105</v>
      </c>
      <c r="L27" s="88">
        <f>+L28-SUM(L19:L26)</f>
        <v>5.7093143385350542E-3</v>
      </c>
      <c r="M27" s="98">
        <f>+M28-SUM(M19:M26)</f>
        <v>97</v>
      </c>
      <c r="N27" s="88">
        <f>+N28-SUM(N19:N26)</f>
        <v>1.0096804413448512E-2</v>
      </c>
      <c r="O27" s="89">
        <f>+K27/M27-1</f>
        <v>8.247422680412364E-2</v>
      </c>
    </row>
    <row r="28" spans="2:16">
      <c r="B28" s="22" t="s">
        <v>39</v>
      </c>
      <c r="C28" s="91" t="s">
        <v>31</v>
      </c>
      <c r="D28" s="34">
        <v>2613</v>
      </c>
      <c r="E28" s="15">
        <v>1</v>
      </c>
      <c r="F28" s="34">
        <v>1614</v>
      </c>
      <c r="G28" s="15">
        <v>1</v>
      </c>
      <c r="H28" s="16">
        <v>0.61895910780669139</v>
      </c>
      <c r="I28" s="34">
        <v>2493</v>
      </c>
      <c r="J28" s="17">
        <v>4.8134777376654725E-2</v>
      </c>
      <c r="K28" s="34">
        <v>18391</v>
      </c>
      <c r="L28" s="15">
        <v>1</v>
      </c>
      <c r="M28" s="34">
        <v>9607</v>
      </c>
      <c r="N28" s="17">
        <v>1</v>
      </c>
      <c r="O28" s="19">
        <v>0.914333298636411</v>
      </c>
    </row>
    <row r="29" spans="2:16">
      <c r="B29" s="22" t="s">
        <v>53</v>
      </c>
      <c r="C29" s="91" t="s">
        <v>31</v>
      </c>
      <c r="D29" s="92">
        <v>2</v>
      </c>
      <c r="E29" s="15">
        <v>1</v>
      </c>
      <c r="F29" s="92">
        <v>0</v>
      </c>
      <c r="G29" s="15">
        <v>1</v>
      </c>
      <c r="H29" s="16"/>
      <c r="I29" s="92">
        <v>0</v>
      </c>
      <c r="J29" s="15"/>
      <c r="K29" s="92">
        <v>25</v>
      </c>
      <c r="L29" s="15">
        <v>1</v>
      </c>
      <c r="M29" s="92">
        <v>6</v>
      </c>
      <c r="N29" s="15">
        <v>1</v>
      </c>
      <c r="O29" s="19">
        <v>3.166666666666667</v>
      </c>
      <c r="P29" s="25"/>
    </row>
    <row r="30" spans="2:16">
      <c r="B30" s="23"/>
      <c r="C30" s="95" t="s">
        <v>31</v>
      </c>
      <c r="D30" s="35">
        <v>2670</v>
      </c>
      <c r="E30" s="10">
        <v>1</v>
      </c>
      <c r="F30" s="35">
        <v>1664</v>
      </c>
      <c r="G30" s="10">
        <v>1</v>
      </c>
      <c r="H30" s="11">
        <v>0.60456730769230771</v>
      </c>
      <c r="I30" s="35">
        <v>2523</v>
      </c>
      <c r="J30" s="12">
        <v>5.8263971462544584E-2</v>
      </c>
      <c r="K30" s="35">
        <v>18687</v>
      </c>
      <c r="L30" s="10">
        <v>1</v>
      </c>
      <c r="M30" s="35">
        <v>9801</v>
      </c>
      <c r="N30" s="10">
        <v>1</v>
      </c>
      <c r="O30" s="20">
        <v>0.90664217936945213</v>
      </c>
      <c r="P30" s="25"/>
    </row>
    <row r="31" spans="2:16" ht="14.5" customHeight="1">
      <c r="B31" s="140" t="s">
        <v>74</v>
      </c>
      <c r="C31" s="142"/>
      <c r="D31" s="140"/>
      <c r="E31" s="140"/>
      <c r="F31" s="140"/>
      <c r="G31" s="140"/>
    </row>
    <row r="32" spans="2:16">
      <c r="B32" s="143" t="s">
        <v>75</v>
      </c>
      <c r="C32" s="140"/>
      <c r="D32" s="140"/>
      <c r="E32" s="140"/>
      <c r="F32" s="140"/>
      <c r="G32" s="140"/>
    </row>
    <row r="33" spans="2:15" ht="14.25" customHeight="1"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</row>
    <row r="34" spans="2:15"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</row>
    <row r="35" spans="2:15">
      <c r="B35" s="173" t="s">
        <v>40</v>
      </c>
      <c r="C35" s="173"/>
      <c r="D35" s="173"/>
      <c r="E35" s="173"/>
      <c r="F35" s="173"/>
      <c r="G35" s="173"/>
      <c r="H35" s="173"/>
      <c r="I35" s="173"/>
      <c r="J35" s="173"/>
      <c r="K35" s="173"/>
      <c r="L35" s="173"/>
      <c r="M35" s="173"/>
      <c r="N35" s="173"/>
      <c r="O35" s="21"/>
    </row>
    <row r="36" spans="2:15">
      <c r="B36" s="174" t="s">
        <v>41</v>
      </c>
      <c r="C36" s="174"/>
      <c r="D36" s="174"/>
      <c r="E36" s="174"/>
      <c r="F36" s="174"/>
      <c r="G36" s="174"/>
      <c r="H36" s="174"/>
      <c r="I36" s="174"/>
      <c r="J36" s="174"/>
      <c r="K36" s="174"/>
      <c r="L36" s="174"/>
      <c r="M36" s="174"/>
      <c r="N36" s="174"/>
      <c r="O36" s="9" t="s">
        <v>37</v>
      </c>
    </row>
    <row r="37" spans="2:15" ht="14.5" customHeight="1">
      <c r="B37" s="195" t="s">
        <v>22</v>
      </c>
      <c r="C37" s="195" t="s">
        <v>1</v>
      </c>
      <c r="D37" s="178" t="s">
        <v>89</v>
      </c>
      <c r="E37" s="169"/>
      <c r="F37" s="169"/>
      <c r="G37" s="169"/>
      <c r="H37" s="179"/>
      <c r="I37" s="169" t="s">
        <v>81</v>
      </c>
      <c r="J37" s="169"/>
      <c r="K37" s="178" t="s">
        <v>90</v>
      </c>
      <c r="L37" s="169"/>
      <c r="M37" s="169"/>
      <c r="N37" s="169"/>
      <c r="O37" s="179"/>
    </row>
    <row r="38" spans="2:15" ht="14.5" customHeight="1">
      <c r="B38" s="196"/>
      <c r="C38" s="196"/>
      <c r="D38" s="175" t="s">
        <v>91</v>
      </c>
      <c r="E38" s="176"/>
      <c r="F38" s="176"/>
      <c r="G38" s="176"/>
      <c r="H38" s="177"/>
      <c r="I38" s="176" t="s">
        <v>82</v>
      </c>
      <c r="J38" s="176"/>
      <c r="K38" s="175" t="s">
        <v>92</v>
      </c>
      <c r="L38" s="176"/>
      <c r="M38" s="176"/>
      <c r="N38" s="176"/>
      <c r="O38" s="177"/>
    </row>
    <row r="39" spans="2:15" ht="14.5" customHeight="1">
      <c r="B39" s="196"/>
      <c r="C39" s="203"/>
      <c r="D39" s="167">
        <v>2021</v>
      </c>
      <c r="E39" s="170"/>
      <c r="F39" s="180">
        <v>2020</v>
      </c>
      <c r="G39" s="180"/>
      <c r="H39" s="197" t="s">
        <v>23</v>
      </c>
      <c r="I39" s="199">
        <v>2021</v>
      </c>
      <c r="J39" s="167" t="s">
        <v>93</v>
      </c>
      <c r="K39" s="167">
        <v>2021</v>
      </c>
      <c r="L39" s="170"/>
      <c r="M39" s="180">
        <v>2020</v>
      </c>
      <c r="N39" s="170"/>
      <c r="O39" s="186" t="s">
        <v>23</v>
      </c>
    </row>
    <row r="40" spans="2:15" ht="14.5" customHeight="1">
      <c r="B40" s="187" t="s">
        <v>22</v>
      </c>
      <c r="C40" s="201" t="s">
        <v>25</v>
      </c>
      <c r="D40" s="171"/>
      <c r="E40" s="172"/>
      <c r="F40" s="181"/>
      <c r="G40" s="181"/>
      <c r="H40" s="198"/>
      <c r="I40" s="200"/>
      <c r="J40" s="168"/>
      <c r="K40" s="171"/>
      <c r="L40" s="172"/>
      <c r="M40" s="181"/>
      <c r="N40" s="172"/>
      <c r="O40" s="186"/>
    </row>
    <row r="41" spans="2:15" ht="14.5" customHeight="1">
      <c r="B41" s="187"/>
      <c r="C41" s="201"/>
      <c r="D41" s="153" t="s">
        <v>26</v>
      </c>
      <c r="E41" s="155" t="s">
        <v>2</v>
      </c>
      <c r="F41" s="154" t="s">
        <v>26</v>
      </c>
      <c r="G41" s="52" t="s">
        <v>2</v>
      </c>
      <c r="H41" s="189" t="s">
        <v>27</v>
      </c>
      <c r="I41" s="53" t="s">
        <v>26</v>
      </c>
      <c r="J41" s="191" t="s">
        <v>94</v>
      </c>
      <c r="K41" s="153" t="s">
        <v>26</v>
      </c>
      <c r="L41" s="51" t="s">
        <v>2</v>
      </c>
      <c r="M41" s="154" t="s">
        <v>26</v>
      </c>
      <c r="N41" s="51" t="s">
        <v>2</v>
      </c>
      <c r="O41" s="193" t="s">
        <v>27</v>
      </c>
    </row>
    <row r="42" spans="2:15" ht="14.5" customHeight="1">
      <c r="B42" s="188"/>
      <c r="C42" s="202"/>
      <c r="D42" s="156" t="s">
        <v>28</v>
      </c>
      <c r="E42" s="157" t="s">
        <v>29</v>
      </c>
      <c r="F42" s="49" t="s">
        <v>28</v>
      </c>
      <c r="G42" s="50" t="s">
        <v>29</v>
      </c>
      <c r="H42" s="190"/>
      <c r="I42" s="54" t="s">
        <v>28</v>
      </c>
      <c r="J42" s="192"/>
      <c r="K42" s="156" t="s">
        <v>28</v>
      </c>
      <c r="L42" s="157" t="s">
        <v>29</v>
      </c>
      <c r="M42" s="49" t="s">
        <v>28</v>
      </c>
      <c r="N42" s="157" t="s">
        <v>29</v>
      </c>
      <c r="O42" s="194"/>
    </row>
    <row r="43" spans="2:15">
      <c r="B43" s="22" t="s">
        <v>38</v>
      </c>
      <c r="C43" s="91" t="s">
        <v>31</v>
      </c>
      <c r="D43" s="92"/>
      <c r="E43" s="15"/>
      <c r="F43" s="92"/>
      <c r="G43" s="15"/>
      <c r="H43" s="16"/>
      <c r="I43" s="92"/>
      <c r="J43" s="15"/>
      <c r="K43" s="92"/>
      <c r="L43" s="15"/>
      <c r="M43" s="92"/>
      <c r="N43" s="15"/>
      <c r="O43" s="18"/>
    </row>
    <row r="44" spans="2:15">
      <c r="B44" s="70"/>
      <c r="C44" s="63" t="s">
        <v>3</v>
      </c>
      <c r="D44" s="80">
        <v>598</v>
      </c>
      <c r="E44" s="65">
        <v>0.2931372549019608</v>
      </c>
      <c r="F44" s="81">
        <v>268</v>
      </c>
      <c r="G44" s="66">
        <v>0.23183391003460208</v>
      </c>
      <c r="H44" s="67">
        <v>1.2313432835820897</v>
      </c>
      <c r="I44" s="81">
        <v>224</v>
      </c>
      <c r="J44" s="69">
        <v>1.6696428571428572</v>
      </c>
      <c r="K44" s="80">
        <v>3875</v>
      </c>
      <c r="L44" s="65">
        <v>0.26729668207215285</v>
      </c>
      <c r="M44" s="81">
        <v>1773</v>
      </c>
      <c r="N44" s="66">
        <v>0.2623557265463155</v>
      </c>
      <c r="O44" s="67">
        <v>1.18556119571348</v>
      </c>
    </row>
    <row r="45" spans="2:15">
      <c r="B45" s="70"/>
      <c r="C45" s="71" t="s">
        <v>9</v>
      </c>
      <c r="D45" s="82">
        <v>563</v>
      </c>
      <c r="E45" s="73">
        <v>0.27598039215686276</v>
      </c>
      <c r="F45" s="83">
        <v>186</v>
      </c>
      <c r="G45" s="84">
        <v>0.16089965397923875</v>
      </c>
      <c r="H45" s="75">
        <v>2.0268817204301075</v>
      </c>
      <c r="I45" s="83">
        <v>439</v>
      </c>
      <c r="J45" s="85">
        <v>0.28246013667425962</v>
      </c>
      <c r="K45" s="82">
        <v>2609</v>
      </c>
      <c r="L45" s="73">
        <v>0.17996826929709595</v>
      </c>
      <c r="M45" s="83">
        <v>818</v>
      </c>
      <c r="N45" s="84">
        <v>0.12104172832198876</v>
      </c>
      <c r="O45" s="75">
        <v>2.1894865525672373</v>
      </c>
    </row>
    <row r="46" spans="2:15" ht="15" customHeight="1">
      <c r="B46" s="70"/>
      <c r="C46" s="71" t="s">
        <v>10</v>
      </c>
      <c r="D46" s="82">
        <v>148</v>
      </c>
      <c r="E46" s="73">
        <v>7.2549019607843143E-2</v>
      </c>
      <c r="F46" s="83">
        <v>212</v>
      </c>
      <c r="G46" s="84">
        <v>0.18339100346020762</v>
      </c>
      <c r="H46" s="75">
        <v>-0.30188679245283023</v>
      </c>
      <c r="I46" s="83">
        <v>385</v>
      </c>
      <c r="J46" s="85">
        <v>-0.61558441558441557</v>
      </c>
      <c r="K46" s="82">
        <v>2402</v>
      </c>
      <c r="L46" s="73">
        <v>0.16568945299027385</v>
      </c>
      <c r="M46" s="83">
        <v>1201</v>
      </c>
      <c r="N46" s="84">
        <v>0.17771530038472921</v>
      </c>
      <c r="O46" s="75">
        <v>1</v>
      </c>
    </row>
    <row r="47" spans="2:15">
      <c r="B47" s="70"/>
      <c r="C47" s="71" t="s">
        <v>8</v>
      </c>
      <c r="D47" s="82">
        <v>306</v>
      </c>
      <c r="E47" s="73">
        <v>0.15</v>
      </c>
      <c r="F47" s="83">
        <v>219</v>
      </c>
      <c r="G47" s="84">
        <v>0.18944636678200691</v>
      </c>
      <c r="H47" s="75">
        <v>0.39726027397260277</v>
      </c>
      <c r="I47" s="83">
        <v>339</v>
      </c>
      <c r="J47" s="85">
        <v>-9.7345132743362872E-2</v>
      </c>
      <c r="K47" s="82">
        <v>2262</v>
      </c>
      <c r="L47" s="73">
        <v>0.15603228254121543</v>
      </c>
      <c r="M47" s="83">
        <v>1269</v>
      </c>
      <c r="N47" s="84">
        <v>0.1877774489493933</v>
      </c>
      <c r="O47" s="75">
        <v>0.78250591016548454</v>
      </c>
    </row>
    <row r="48" spans="2:15" ht="15" customHeight="1">
      <c r="B48" s="112"/>
      <c r="C48" s="71" t="s">
        <v>4</v>
      </c>
      <c r="D48" s="82">
        <v>243</v>
      </c>
      <c r="E48" s="73">
        <v>0.11911764705882352</v>
      </c>
      <c r="F48" s="83">
        <v>156</v>
      </c>
      <c r="G48" s="84">
        <v>0.13494809688581316</v>
      </c>
      <c r="H48" s="75">
        <v>0.55769230769230771</v>
      </c>
      <c r="I48" s="83">
        <v>368</v>
      </c>
      <c r="J48" s="85">
        <v>-0.33967391304347827</v>
      </c>
      <c r="K48" s="82">
        <v>2102</v>
      </c>
      <c r="L48" s="73">
        <v>0.14499551631372007</v>
      </c>
      <c r="M48" s="83">
        <v>1075</v>
      </c>
      <c r="N48" s="84">
        <v>0.15907073098549868</v>
      </c>
      <c r="O48" s="75">
        <v>0.95534883720930242</v>
      </c>
    </row>
    <row r="49" spans="2:15">
      <c r="B49" s="70"/>
      <c r="C49" s="71" t="s">
        <v>11</v>
      </c>
      <c r="D49" s="82">
        <v>120</v>
      </c>
      <c r="E49" s="73">
        <v>5.8823529411764705E-2</v>
      </c>
      <c r="F49" s="83">
        <v>28</v>
      </c>
      <c r="G49" s="84">
        <v>2.4221453287197232E-2</v>
      </c>
      <c r="H49" s="75">
        <v>3.2857142857142856</v>
      </c>
      <c r="I49" s="83">
        <v>117</v>
      </c>
      <c r="J49" s="85">
        <v>2.564102564102555E-2</v>
      </c>
      <c r="K49" s="82">
        <v>556</v>
      </c>
      <c r="L49" s="73">
        <v>3.8352762640546323E-2</v>
      </c>
      <c r="M49" s="83">
        <v>301</v>
      </c>
      <c r="N49" s="84">
        <v>4.4539804675939626E-2</v>
      </c>
      <c r="O49" s="75">
        <v>0.84717607973421938</v>
      </c>
    </row>
    <row r="50" spans="2:15">
      <c r="B50" s="70"/>
      <c r="C50" s="71" t="s">
        <v>12</v>
      </c>
      <c r="D50" s="82">
        <v>44</v>
      </c>
      <c r="E50" s="73">
        <v>2.1568627450980392E-2</v>
      </c>
      <c r="F50" s="83">
        <v>75</v>
      </c>
      <c r="G50" s="84">
        <v>6.4878892733564009E-2</v>
      </c>
      <c r="H50" s="75">
        <v>-0.41333333333333333</v>
      </c>
      <c r="I50" s="83">
        <v>44</v>
      </c>
      <c r="J50" s="85">
        <v>0</v>
      </c>
      <c r="K50" s="82">
        <v>509</v>
      </c>
      <c r="L50" s="73">
        <v>3.5110712561219566E-2</v>
      </c>
      <c r="M50" s="83">
        <v>259</v>
      </c>
      <c r="N50" s="84">
        <v>3.8324948209529447E-2</v>
      </c>
      <c r="O50" s="75">
        <v>0.96525096525096532</v>
      </c>
    </row>
    <row r="51" spans="2:15">
      <c r="B51" s="70"/>
      <c r="C51" s="71" t="s">
        <v>66</v>
      </c>
      <c r="D51" s="82">
        <v>18</v>
      </c>
      <c r="E51" s="73">
        <v>8.8235294117647058E-3</v>
      </c>
      <c r="F51" s="83">
        <v>12</v>
      </c>
      <c r="G51" s="84">
        <v>1.0380622837370242E-2</v>
      </c>
      <c r="H51" s="75">
        <v>0.5</v>
      </c>
      <c r="I51" s="83">
        <v>26</v>
      </c>
      <c r="J51" s="85">
        <v>-0.30769230769230771</v>
      </c>
      <c r="K51" s="82">
        <v>181</v>
      </c>
      <c r="L51" s="73">
        <v>1.2485341794854108E-2</v>
      </c>
      <c r="M51" s="83">
        <v>57</v>
      </c>
      <c r="N51" s="84">
        <v>8.4344480615566736E-3</v>
      </c>
      <c r="O51" s="75">
        <v>2.1754385964912282</v>
      </c>
    </row>
    <row r="52" spans="2:15">
      <c r="B52" s="129"/>
      <c r="C52" s="86" t="s">
        <v>30</v>
      </c>
      <c r="D52" s="87">
        <v>0</v>
      </c>
      <c r="E52" s="88">
        <v>0</v>
      </c>
      <c r="F52" s="87">
        <v>0</v>
      </c>
      <c r="G52" s="93">
        <v>0</v>
      </c>
      <c r="H52" s="89"/>
      <c r="I52" s="87">
        <v>0</v>
      </c>
      <c r="J52" s="94"/>
      <c r="K52" s="87">
        <v>1</v>
      </c>
      <c r="L52" s="93">
        <v>6.8979788921845893E-5</v>
      </c>
      <c r="M52" s="87">
        <v>5</v>
      </c>
      <c r="N52" s="93">
        <v>7.3986386504883096E-4</v>
      </c>
      <c r="O52" s="90">
        <v>-0.8</v>
      </c>
    </row>
    <row r="53" spans="2:15">
      <c r="B53" s="22" t="s">
        <v>39</v>
      </c>
      <c r="C53" s="91" t="s">
        <v>31</v>
      </c>
      <c r="D53" s="34">
        <v>2040</v>
      </c>
      <c r="E53" s="15">
        <v>1</v>
      </c>
      <c r="F53" s="34">
        <v>1156</v>
      </c>
      <c r="G53" s="15">
        <v>1</v>
      </c>
      <c r="H53" s="16">
        <v>0.76470588235294112</v>
      </c>
      <c r="I53" s="34">
        <v>1942</v>
      </c>
      <c r="J53" s="17">
        <v>5.0463439752832073E-2</v>
      </c>
      <c r="K53" s="34">
        <v>14497</v>
      </c>
      <c r="L53" s="15">
        <v>1</v>
      </c>
      <c r="M53" s="34">
        <v>6758</v>
      </c>
      <c r="N53" s="17">
        <v>1</v>
      </c>
      <c r="O53" s="19">
        <v>1.1451612903225805</v>
      </c>
    </row>
    <row r="54" spans="2:15">
      <c r="B54" s="22" t="s">
        <v>53</v>
      </c>
      <c r="C54" s="91" t="s">
        <v>31</v>
      </c>
      <c r="D54" s="34">
        <v>1</v>
      </c>
      <c r="E54" s="15">
        <v>1</v>
      </c>
      <c r="F54" s="34">
        <v>0</v>
      </c>
      <c r="G54" s="15">
        <v>1</v>
      </c>
      <c r="H54" s="16"/>
      <c r="I54" s="34">
        <v>0</v>
      </c>
      <c r="J54" s="15"/>
      <c r="K54" s="34">
        <v>1</v>
      </c>
      <c r="L54" s="15">
        <v>1</v>
      </c>
      <c r="M54" s="34">
        <v>1</v>
      </c>
      <c r="N54" s="15">
        <v>1</v>
      </c>
      <c r="O54" s="19">
        <v>0</v>
      </c>
    </row>
    <row r="55" spans="2:15">
      <c r="B55" s="23"/>
      <c r="C55" s="95" t="s">
        <v>31</v>
      </c>
      <c r="D55" s="35">
        <v>2041</v>
      </c>
      <c r="E55" s="10">
        <v>1</v>
      </c>
      <c r="F55" s="35">
        <v>1156</v>
      </c>
      <c r="G55" s="10">
        <v>1</v>
      </c>
      <c r="H55" s="11">
        <v>0.76557093425605527</v>
      </c>
      <c r="I55" s="35">
        <v>1942</v>
      </c>
      <c r="J55" s="12">
        <v>5.09783728115345E-2</v>
      </c>
      <c r="K55" s="35">
        <v>14498</v>
      </c>
      <c r="L55" s="10">
        <v>1</v>
      </c>
      <c r="M55" s="35">
        <v>6759</v>
      </c>
      <c r="N55" s="10">
        <v>1</v>
      </c>
      <c r="O55" s="20">
        <v>1.1449918627015832</v>
      </c>
    </row>
    <row r="56" spans="2:15">
      <c r="B56" s="140" t="s">
        <v>74</v>
      </c>
      <c r="C56" s="142"/>
      <c r="D56" s="140"/>
      <c r="E56" s="140"/>
      <c r="F56" s="140"/>
      <c r="G56" s="140"/>
      <c r="H56" s="55"/>
      <c r="I56" s="56"/>
      <c r="J56" s="55"/>
      <c r="K56" s="55"/>
      <c r="L56" s="55"/>
      <c r="M56" s="55"/>
      <c r="N56" s="55"/>
      <c r="O56" s="55"/>
    </row>
    <row r="57" spans="2:15">
      <c r="B57" s="143" t="s">
        <v>75</v>
      </c>
      <c r="C57" s="140"/>
      <c r="D57" s="140"/>
      <c r="E57" s="140"/>
      <c r="F57" s="140"/>
      <c r="G57" s="140"/>
    </row>
    <row r="59" spans="2:15">
      <c r="B59" s="204" t="s">
        <v>51</v>
      </c>
      <c r="C59" s="204"/>
      <c r="D59" s="204"/>
      <c r="E59" s="204"/>
      <c r="F59" s="204"/>
      <c r="G59" s="204"/>
      <c r="H59" s="204"/>
      <c r="I59" s="204"/>
      <c r="J59" s="204"/>
      <c r="K59" s="204"/>
      <c r="L59" s="204"/>
      <c r="M59" s="204"/>
      <c r="N59" s="204"/>
      <c r="O59" s="136"/>
    </row>
    <row r="60" spans="2:15">
      <c r="B60" s="205" t="s">
        <v>52</v>
      </c>
      <c r="C60" s="205"/>
      <c r="D60" s="205"/>
      <c r="E60" s="205"/>
      <c r="F60" s="205"/>
      <c r="G60" s="205"/>
      <c r="H60" s="205"/>
      <c r="I60" s="205"/>
      <c r="J60" s="205"/>
      <c r="K60" s="205"/>
      <c r="L60" s="205"/>
      <c r="M60" s="205"/>
      <c r="N60" s="205"/>
      <c r="O60" s="137" t="s">
        <v>37</v>
      </c>
    </row>
    <row r="61" spans="2:15">
      <c r="B61" s="195" t="s">
        <v>22</v>
      </c>
      <c r="C61" s="195" t="s">
        <v>1</v>
      </c>
      <c r="D61" s="178" t="s">
        <v>89</v>
      </c>
      <c r="E61" s="169"/>
      <c r="F61" s="169"/>
      <c r="G61" s="169"/>
      <c r="H61" s="179"/>
      <c r="I61" s="169" t="s">
        <v>81</v>
      </c>
      <c r="J61" s="169"/>
      <c r="K61" s="178" t="s">
        <v>90</v>
      </c>
      <c r="L61" s="169"/>
      <c r="M61" s="169"/>
      <c r="N61" s="169"/>
      <c r="O61" s="179"/>
    </row>
    <row r="62" spans="2:15">
      <c r="B62" s="196"/>
      <c r="C62" s="196"/>
      <c r="D62" s="175" t="s">
        <v>91</v>
      </c>
      <c r="E62" s="176"/>
      <c r="F62" s="176"/>
      <c r="G62" s="176"/>
      <c r="H62" s="177"/>
      <c r="I62" s="176" t="s">
        <v>82</v>
      </c>
      <c r="J62" s="176"/>
      <c r="K62" s="175" t="s">
        <v>92</v>
      </c>
      <c r="L62" s="176"/>
      <c r="M62" s="176"/>
      <c r="N62" s="176"/>
      <c r="O62" s="177"/>
    </row>
    <row r="63" spans="2:15" ht="15" customHeight="1">
      <c r="B63" s="196"/>
      <c r="C63" s="196"/>
      <c r="D63" s="167">
        <v>2021</v>
      </c>
      <c r="E63" s="170"/>
      <c r="F63" s="180">
        <v>2020</v>
      </c>
      <c r="G63" s="180"/>
      <c r="H63" s="197" t="s">
        <v>23</v>
      </c>
      <c r="I63" s="199">
        <v>2021</v>
      </c>
      <c r="J63" s="167" t="s">
        <v>93</v>
      </c>
      <c r="K63" s="167">
        <v>2021</v>
      </c>
      <c r="L63" s="170"/>
      <c r="M63" s="180">
        <v>2020</v>
      </c>
      <c r="N63" s="170"/>
      <c r="O63" s="186" t="s">
        <v>23</v>
      </c>
    </row>
    <row r="64" spans="2:15">
      <c r="B64" s="187" t="s">
        <v>22</v>
      </c>
      <c r="C64" s="187" t="s">
        <v>25</v>
      </c>
      <c r="D64" s="171"/>
      <c r="E64" s="172"/>
      <c r="F64" s="181"/>
      <c r="G64" s="181"/>
      <c r="H64" s="198"/>
      <c r="I64" s="200"/>
      <c r="J64" s="168"/>
      <c r="K64" s="171"/>
      <c r="L64" s="172"/>
      <c r="M64" s="181"/>
      <c r="N64" s="172"/>
      <c r="O64" s="186"/>
    </row>
    <row r="65" spans="2:15" ht="15" customHeight="1">
      <c r="B65" s="187"/>
      <c r="C65" s="187"/>
      <c r="D65" s="153" t="s">
        <v>26</v>
      </c>
      <c r="E65" s="155" t="s">
        <v>2</v>
      </c>
      <c r="F65" s="154" t="s">
        <v>26</v>
      </c>
      <c r="G65" s="52" t="s">
        <v>2</v>
      </c>
      <c r="H65" s="189" t="s">
        <v>27</v>
      </c>
      <c r="I65" s="53" t="s">
        <v>26</v>
      </c>
      <c r="J65" s="191" t="s">
        <v>94</v>
      </c>
      <c r="K65" s="153" t="s">
        <v>26</v>
      </c>
      <c r="L65" s="51" t="s">
        <v>2</v>
      </c>
      <c r="M65" s="154" t="s">
        <v>26</v>
      </c>
      <c r="N65" s="51" t="s">
        <v>2</v>
      </c>
      <c r="O65" s="193" t="s">
        <v>27</v>
      </c>
    </row>
    <row r="66" spans="2:15" ht="25">
      <c r="B66" s="188"/>
      <c r="C66" s="188"/>
      <c r="D66" s="156" t="s">
        <v>28</v>
      </c>
      <c r="E66" s="157" t="s">
        <v>29</v>
      </c>
      <c r="F66" s="49" t="s">
        <v>28</v>
      </c>
      <c r="G66" s="50" t="s">
        <v>29</v>
      </c>
      <c r="H66" s="190"/>
      <c r="I66" s="54" t="s">
        <v>28</v>
      </c>
      <c r="J66" s="192"/>
      <c r="K66" s="156" t="s">
        <v>28</v>
      </c>
      <c r="L66" s="157" t="s">
        <v>29</v>
      </c>
      <c r="M66" s="49" t="s">
        <v>28</v>
      </c>
      <c r="N66" s="157" t="s">
        <v>29</v>
      </c>
      <c r="O66" s="194"/>
    </row>
    <row r="67" spans="2:15">
      <c r="B67" s="70"/>
      <c r="C67" s="63" t="s">
        <v>4</v>
      </c>
      <c r="D67" s="80">
        <v>125</v>
      </c>
      <c r="E67" s="65">
        <v>0.1987281399046105</v>
      </c>
      <c r="F67" s="81">
        <v>126</v>
      </c>
      <c r="G67" s="66">
        <v>0.24803149606299213</v>
      </c>
      <c r="H67" s="67">
        <v>-7.9365079365079083E-3</v>
      </c>
      <c r="I67" s="80">
        <v>134</v>
      </c>
      <c r="J67" s="69">
        <v>-6.7164179104477584E-2</v>
      </c>
      <c r="K67" s="80">
        <v>817</v>
      </c>
      <c r="L67" s="65">
        <v>0.19503461446645978</v>
      </c>
      <c r="M67" s="81">
        <v>638</v>
      </c>
      <c r="N67" s="66">
        <v>0.20973044049967127</v>
      </c>
      <c r="O67" s="67">
        <v>0.28056426332288398</v>
      </c>
    </row>
    <row r="68" spans="2:15">
      <c r="B68" s="70"/>
      <c r="C68" s="71" t="s">
        <v>9</v>
      </c>
      <c r="D68" s="82">
        <v>123</v>
      </c>
      <c r="E68" s="73">
        <v>0.19554848966613672</v>
      </c>
      <c r="F68" s="83">
        <v>114</v>
      </c>
      <c r="G68" s="84">
        <v>0.22440944881889763</v>
      </c>
      <c r="H68" s="75">
        <v>7.8947368421052655E-2</v>
      </c>
      <c r="I68" s="82">
        <v>74</v>
      </c>
      <c r="J68" s="85">
        <v>0.66216216216216206</v>
      </c>
      <c r="K68" s="82">
        <v>775</v>
      </c>
      <c r="L68" s="73">
        <v>0.185008355216042</v>
      </c>
      <c r="M68" s="83">
        <v>613</v>
      </c>
      <c r="N68" s="84">
        <v>0.20151216305062458</v>
      </c>
      <c r="O68" s="75">
        <v>0.26427406199021197</v>
      </c>
    </row>
    <row r="69" spans="2:15">
      <c r="B69" s="70"/>
      <c r="C69" s="71" t="s">
        <v>12</v>
      </c>
      <c r="D69" s="82">
        <v>86</v>
      </c>
      <c r="E69" s="73">
        <v>0.13672496025437203</v>
      </c>
      <c r="F69" s="83">
        <v>92</v>
      </c>
      <c r="G69" s="84">
        <v>0.18110236220472442</v>
      </c>
      <c r="H69" s="75">
        <v>-6.5217391304347783E-2</v>
      </c>
      <c r="I69" s="83">
        <v>95</v>
      </c>
      <c r="J69" s="85">
        <v>-9.4736842105263119E-2</v>
      </c>
      <c r="K69" s="82">
        <v>648</v>
      </c>
      <c r="L69" s="73">
        <v>0.15469085700644544</v>
      </c>
      <c r="M69" s="83">
        <v>565</v>
      </c>
      <c r="N69" s="84">
        <v>0.18573307034845496</v>
      </c>
      <c r="O69" s="75">
        <v>0.14690265486725673</v>
      </c>
    </row>
    <row r="70" spans="2:15">
      <c r="B70" s="70"/>
      <c r="C70" s="71" t="s">
        <v>3</v>
      </c>
      <c r="D70" s="82">
        <v>82</v>
      </c>
      <c r="E70" s="73">
        <v>0.13036565977742448</v>
      </c>
      <c r="F70" s="83">
        <v>36</v>
      </c>
      <c r="G70" s="84">
        <v>7.0866141732283464E-2</v>
      </c>
      <c r="H70" s="75">
        <v>1.2777777777777777</v>
      </c>
      <c r="I70" s="83">
        <v>79</v>
      </c>
      <c r="J70" s="85">
        <v>3.7974683544303778E-2</v>
      </c>
      <c r="K70" s="82">
        <v>592</v>
      </c>
      <c r="L70" s="73">
        <v>0.14132251133922177</v>
      </c>
      <c r="M70" s="83">
        <v>345</v>
      </c>
      <c r="N70" s="84">
        <v>0.11341222879684418</v>
      </c>
      <c r="O70" s="75">
        <v>0.71594202898550718</v>
      </c>
    </row>
    <row r="71" spans="2:15">
      <c r="B71" s="112"/>
      <c r="C71" s="71" t="s">
        <v>10</v>
      </c>
      <c r="D71" s="82">
        <v>75</v>
      </c>
      <c r="E71" s="73">
        <v>0.1192368839427663</v>
      </c>
      <c r="F71" s="83">
        <v>46</v>
      </c>
      <c r="G71" s="84">
        <v>9.055118110236221E-2</v>
      </c>
      <c r="H71" s="75">
        <v>0.63043478260869557</v>
      </c>
      <c r="I71" s="83">
        <v>66</v>
      </c>
      <c r="J71" s="85">
        <v>0.13636363636363646</v>
      </c>
      <c r="K71" s="82">
        <v>579</v>
      </c>
      <c r="L71" s="73">
        <v>0.13821914538075913</v>
      </c>
      <c r="M71" s="83">
        <v>323</v>
      </c>
      <c r="N71" s="84">
        <v>0.1061801446416831</v>
      </c>
      <c r="O71" s="75">
        <v>0.79256965944272451</v>
      </c>
    </row>
    <row r="72" spans="2:15">
      <c r="B72" s="70"/>
      <c r="C72" s="71" t="s">
        <v>8</v>
      </c>
      <c r="D72" s="82">
        <v>74</v>
      </c>
      <c r="E72" s="73">
        <v>0.11764705882352941</v>
      </c>
      <c r="F72" s="83">
        <v>58</v>
      </c>
      <c r="G72" s="84">
        <v>0.1141732283464567</v>
      </c>
      <c r="H72" s="75">
        <v>0.27586206896551735</v>
      </c>
      <c r="I72" s="83">
        <v>74</v>
      </c>
      <c r="J72" s="85">
        <v>0</v>
      </c>
      <c r="K72" s="82">
        <v>423</v>
      </c>
      <c r="L72" s="73">
        <v>0.10097875387920745</v>
      </c>
      <c r="M72" s="83">
        <v>313</v>
      </c>
      <c r="N72" s="84">
        <v>0.10289283366206443</v>
      </c>
      <c r="O72" s="75">
        <v>0.35143769968051108</v>
      </c>
    </row>
    <row r="73" spans="2:15">
      <c r="B73" s="70"/>
      <c r="C73" s="71" t="s">
        <v>11</v>
      </c>
      <c r="D73" s="82">
        <v>34</v>
      </c>
      <c r="E73" s="73">
        <v>5.4054054054054057E-2</v>
      </c>
      <c r="F73" s="83">
        <v>22</v>
      </c>
      <c r="G73" s="84">
        <v>4.3307086614173228E-2</v>
      </c>
      <c r="H73" s="75">
        <v>0.54545454545454541</v>
      </c>
      <c r="I73" s="83">
        <v>19</v>
      </c>
      <c r="J73" s="85">
        <v>0.78947368421052633</v>
      </c>
      <c r="K73" s="82">
        <v>195</v>
      </c>
      <c r="L73" s="73">
        <v>4.6550489376939605E-2</v>
      </c>
      <c r="M73" s="83">
        <v>128</v>
      </c>
      <c r="N73" s="84">
        <v>4.2077580539119003E-2</v>
      </c>
      <c r="O73" s="75">
        <v>0.5234375</v>
      </c>
    </row>
    <row r="74" spans="2:15">
      <c r="B74" s="129"/>
      <c r="C74" s="86" t="s">
        <v>30</v>
      </c>
      <c r="D74" s="98">
        <f>+D75-SUM(D67:D73)</f>
        <v>30</v>
      </c>
      <c r="E74" s="148">
        <f>+E75-SUM(E67:E73)</f>
        <v>4.7694753577106397E-2</v>
      </c>
      <c r="F74" s="98">
        <f>+F75-SUM(F67:F73)</f>
        <v>14</v>
      </c>
      <c r="G74" s="148">
        <f>+G75-SUM(G67:G73)</f>
        <v>2.7559055118110298E-2</v>
      </c>
      <c r="H74" s="89">
        <f>+D74/F74-1</f>
        <v>1.1428571428571428</v>
      </c>
      <c r="I74" s="98">
        <f>+I75-SUM(I67:I73)</f>
        <v>40</v>
      </c>
      <c r="J74" s="88">
        <f>+D74/I74-1</f>
        <v>-0.25</v>
      </c>
      <c r="K74" s="98">
        <f>+K75-SUM(K67:K73)</f>
        <v>160</v>
      </c>
      <c r="L74" s="148">
        <f>+L75-SUM(L67:L73)</f>
        <v>3.8195273334924895E-2</v>
      </c>
      <c r="M74" s="98">
        <f>+M75-SUM(M67:M73)</f>
        <v>117</v>
      </c>
      <c r="N74" s="148">
        <f>+N75-SUM(N67:N73)</f>
        <v>3.8461538461538325E-2</v>
      </c>
      <c r="O74" s="89">
        <f>+K74/M74-1</f>
        <v>0.36752136752136755</v>
      </c>
    </row>
    <row r="75" spans="2:15">
      <c r="B75" s="23"/>
      <c r="C75" s="95" t="s">
        <v>31</v>
      </c>
      <c r="D75" s="35">
        <v>629</v>
      </c>
      <c r="E75" s="10">
        <v>1</v>
      </c>
      <c r="F75" s="35">
        <v>508</v>
      </c>
      <c r="G75" s="10">
        <v>1</v>
      </c>
      <c r="H75" s="11">
        <v>0.23818897637795278</v>
      </c>
      <c r="I75" s="35">
        <v>581</v>
      </c>
      <c r="J75" s="12">
        <v>8.2616179001721246E-2</v>
      </c>
      <c r="K75" s="35">
        <v>4189</v>
      </c>
      <c r="L75" s="10">
        <v>1</v>
      </c>
      <c r="M75" s="35">
        <v>3042</v>
      </c>
      <c r="N75" s="10">
        <v>1</v>
      </c>
      <c r="O75" s="20">
        <v>0.37705456936226156</v>
      </c>
    </row>
    <row r="76" spans="2:15">
      <c r="B76" s="138" t="s">
        <v>44</v>
      </c>
      <c r="C76" s="139"/>
      <c r="D76" s="139"/>
      <c r="E76" s="139"/>
      <c r="F76" s="139"/>
      <c r="G76" s="139"/>
      <c r="H76" s="139"/>
      <c r="I76" s="139"/>
      <c r="J76" s="139"/>
      <c r="K76" s="139"/>
      <c r="L76" s="139"/>
      <c r="M76" s="139"/>
      <c r="N76" s="139"/>
      <c r="O76" s="139"/>
    </row>
  </sheetData>
  <mergeCells count="69">
    <mergeCell ref="O65:O66"/>
    <mergeCell ref="D63:E64"/>
    <mergeCell ref="F63:G64"/>
    <mergeCell ref="H63:H64"/>
    <mergeCell ref="I63:I64"/>
    <mergeCell ref="J63:J64"/>
    <mergeCell ref="K63:L64"/>
    <mergeCell ref="B59:N59"/>
    <mergeCell ref="B60:N60"/>
    <mergeCell ref="B61:B63"/>
    <mergeCell ref="C61:C63"/>
    <mergeCell ref="D61:H61"/>
    <mergeCell ref="I61:J61"/>
    <mergeCell ref="K61:O61"/>
    <mergeCell ref="D62:H62"/>
    <mergeCell ref="I62:J62"/>
    <mergeCell ref="K62:O62"/>
    <mergeCell ref="M63:N64"/>
    <mergeCell ref="O63:O64"/>
    <mergeCell ref="B64:B66"/>
    <mergeCell ref="C64:C66"/>
    <mergeCell ref="H65:H66"/>
    <mergeCell ref="J65:J66"/>
    <mergeCell ref="O41:O42"/>
    <mergeCell ref="D39:E40"/>
    <mergeCell ref="F39:G40"/>
    <mergeCell ref="H39:H40"/>
    <mergeCell ref="I39:I40"/>
    <mergeCell ref="J39:J40"/>
    <mergeCell ref="K39:L40"/>
    <mergeCell ref="B35:N35"/>
    <mergeCell ref="B36:N36"/>
    <mergeCell ref="B37:B39"/>
    <mergeCell ref="C37:C39"/>
    <mergeCell ref="D37:H37"/>
    <mergeCell ref="I37:J37"/>
    <mergeCell ref="K37:O37"/>
    <mergeCell ref="D38:H38"/>
    <mergeCell ref="I38:J38"/>
    <mergeCell ref="K38:O38"/>
    <mergeCell ref="M39:N40"/>
    <mergeCell ref="O39:O40"/>
    <mergeCell ref="B40:B42"/>
    <mergeCell ref="C40:C42"/>
    <mergeCell ref="H41:H42"/>
    <mergeCell ref="J41:J42"/>
    <mergeCell ref="O8:O9"/>
    <mergeCell ref="D6:E7"/>
    <mergeCell ref="F6:G7"/>
    <mergeCell ref="H6:H7"/>
    <mergeCell ref="I6:I7"/>
    <mergeCell ref="J6:J7"/>
    <mergeCell ref="K6:L7"/>
    <mergeCell ref="B2:N2"/>
    <mergeCell ref="B3:N3"/>
    <mergeCell ref="B4:B6"/>
    <mergeCell ref="C4:C6"/>
    <mergeCell ref="D4:H4"/>
    <mergeCell ref="I4:J4"/>
    <mergeCell ref="K4:O4"/>
    <mergeCell ref="D5:H5"/>
    <mergeCell ref="I5:J5"/>
    <mergeCell ref="K5:O5"/>
    <mergeCell ref="M6:N7"/>
    <mergeCell ref="O6:O7"/>
    <mergeCell ref="B7:B9"/>
    <mergeCell ref="C7:C9"/>
    <mergeCell ref="H8:H9"/>
    <mergeCell ref="J8:J9"/>
  </mergeCells>
  <conditionalFormatting sqref="H15:H17 O15:O17 H24:H26 J24:J26 O24:O26">
    <cfRule type="cellIs" dxfId="87" priority="38" operator="lessThan">
      <formula>0</formula>
    </cfRule>
  </conditionalFormatting>
  <conditionalFormatting sqref="H11:H14 J11:J14 O11:O14">
    <cfRule type="cellIs" dxfId="86" priority="37" operator="lessThan">
      <formula>0</formula>
    </cfRule>
  </conditionalFormatting>
  <conditionalFormatting sqref="J15:J16">
    <cfRule type="cellIs" dxfId="85" priority="36" operator="lessThan">
      <formula>0</formula>
    </cfRule>
  </conditionalFormatting>
  <conditionalFormatting sqref="H10 J10 O10">
    <cfRule type="cellIs" dxfId="84" priority="35" operator="lessThan">
      <formula>0</formula>
    </cfRule>
  </conditionalFormatting>
  <conditionalFormatting sqref="D19:O26 D10:O16">
    <cfRule type="cellIs" dxfId="83" priority="34" operator="equal">
      <formula>0</formula>
    </cfRule>
  </conditionalFormatting>
  <conditionalFormatting sqref="H17 O17">
    <cfRule type="cellIs" dxfId="82" priority="33" operator="lessThan">
      <formula>0</formula>
    </cfRule>
  </conditionalFormatting>
  <conditionalFormatting sqref="H19:H23 J19:J23 O19:O23">
    <cfRule type="cellIs" dxfId="81" priority="32" operator="lessThan">
      <formula>0</formula>
    </cfRule>
  </conditionalFormatting>
  <conditionalFormatting sqref="H18 J18 O18">
    <cfRule type="cellIs" dxfId="80" priority="31" operator="lessThan">
      <formula>0</formula>
    </cfRule>
  </conditionalFormatting>
  <conditionalFormatting sqref="H18 O18">
    <cfRule type="cellIs" dxfId="79" priority="30" operator="lessThan">
      <formula>0</formula>
    </cfRule>
  </conditionalFormatting>
  <conditionalFormatting sqref="H28 J28 O28">
    <cfRule type="cellIs" dxfId="78" priority="28" operator="lessThan">
      <formula>0</formula>
    </cfRule>
  </conditionalFormatting>
  <conditionalFormatting sqref="H28 O28">
    <cfRule type="cellIs" dxfId="77" priority="27" operator="lessThan">
      <formula>0</formula>
    </cfRule>
  </conditionalFormatting>
  <conditionalFormatting sqref="H29 O29">
    <cfRule type="cellIs" dxfId="76" priority="26" operator="lessThan">
      <formula>0</formula>
    </cfRule>
  </conditionalFormatting>
  <conditionalFormatting sqref="H29 O29 J29">
    <cfRule type="cellIs" dxfId="75" priority="25" operator="lessThan">
      <formula>0</formula>
    </cfRule>
  </conditionalFormatting>
  <conditionalFormatting sqref="H30 O30">
    <cfRule type="cellIs" dxfId="74" priority="24" operator="lessThan">
      <formula>0</formula>
    </cfRule>
  </conditionalFormatting>
  <conditionalFormatting sqref="H30 O30 J30">
    <cfRule type="cellIs" dxfId="73" priority="23" operator="lessThan">
      <formula>0</formula>
    </cfRule>
  </conditionalFormatting>
  <conditionalFormatting sqref="H43 O43 J43">
    <cfRule type="cellIs" dxfId="72" priority="22" operator="lessThan">
      <formula>0</formula>
    </cfRule>
  </conditionalFormatting>
  <conditionalFormatting sqref="H49:H51 J49:J51 O49:O51">
    <cfRule type="cellIs" dxfId="71" priority="20" operator="lessThan">
      <formula>0</formula>
    </cfRule>
  </conditionalFormatting>
  <conditionalFormatting sqref="H44:H48 J44:J48 O44:O48">
    <cfRule type="cellIs" dxfId="70" priority="21" operator="lessThan">
      <formula>0</formula>
    </cfRule>
  </conditionalFormatting>
  <conditionalFormatting sqref="H52 J52 O52">
    <cfRule type="cellIs" dxfId="69" priority="18" operator="lessThan">
      <formula>0</formula>
    </cfRule>
  </conditionalFormatting>
  <conditionalFormatting sqref="H52 O52">
    <cfRule type="cellIs" dxfId="68" priority="19" operator="lessThan">
      <formula>0</formula>
    </cfRule>
  </conditionalFormatting>
  <conditionalFormatting sqref="H55 O55">
    <cfRule type="cellIs" dxfId="67" priority="17" operator="lessThan">
      <formula>0</formula>
    </cfRule>
  </conditionalFormatting>
  <conditionalFormatting sqref="H55 O55 J55">
    <cfRule type="cellIs" dxfId="66" priority="16" operator="lessThan">
      <formula>0</formula>
    </cfRule>
  </conditionalFormatting>
  <conditionalFormatting sqref="H53 J53 O53">
    <cfRule type="cellIs" dxfId="65" priority="15" operator="lessThan">
      <formula>0</formula>
    </cfRule>
  </conditionalFormatting>
  <conditionalFormatting sqref="H53 O53">
    <cfRule type="cellIs" dxfId="64" priority="14" operator="lessThan">
      <formula>0</formula>
    </cfRule>
  </conditionalFormatting>
  <conditionalFormatting sqref="H54 O54">
    <cfRule type="cellIs" dxfId="63" priority="13" operator="lessThan">
      <formula>0</formula>
    </cfRule>
  </conditionalFormatting>
  <conditionalFormatting sqref="H54 O54 J54">
    <cfRule type="cellIs" dxfId="62" priority="12" operator="lessThan">
      <formula>0</formula>
    </cfRule>
  </conditionalFormatting>
  <conditionalFormatting sqref="H74 O74">
    <cfRule type="cellIs" dxfId="61" priority="11" operator="lessThan">
      <formula>0</formula>
    </cfRule>
  </conditionalFormatting>
  <conditionalFormatting sqref="H67:H71 J67:J71 O67:O71">
    <cfRule type="cellIs" dxfId="60" priority="10" operator="lessThan">
      <formula>0</formula>
    </cfRule>
  </conditionalFormatting>
  <conditionalFormatting sqref="H74 O74">
    <cfRule type="cellIs" dxfId="59" priority="39" operator="lessThan">
      <formula>0</formula>
    </cfRule>
  </conditionalFormatting>
  <conditionalFormatting sqref="J72:J73 O72:O73 H72:H73">
    <cfRule type="cellIs" dxfId="58" priority="8" operator="lessThan">
      <formula>0</formula>
    </cfRule>
  </conditionalFormatting>
  <conditionalFormatting sqref="D67:O73">
    <cfRule type="cellIs" dxfId="57" priority="7" operator="equal">
      <formula>0</formula>
    </cfRule>
  </conditionalFormatting>
  <conditionalFormatting sqref="H75 O75">
    <cfRule type="cellIs" dxfId="56" priority="6" operator="lessThan">
      <formula>0</formula>
    </cfRule>
  </conditionalFormatting>
  <conditionalFormatting sqref="H75 O75 J75">
    <cfRule type="cellIs" dxfId="55" priority="5" operator="lessThan">
      <formula>0</formula>
    </cfRule>
  </conditionalFormatting>
  <conditionalFormatting sqref="H27">
    <cfRule type="cellIs" dxfId="54" priority="3" operator="lessThan">
      <formula>0</formula>
    </cfRule>
  </conditionalFormatting>
  <conditionalFormatting sqref="H27">
    <cfRule type="cellIs" dxfId="53" priority="4" operator="lessThan">
      <formula>0</formula>
    </cfRule>
  </conditionalFormatting>
  <conditionalFormatting sqref="O27">
    <cfRule type="cellIs" dxfId="52" priority="1" operator="lessThan">
      <formula>0</formula>
    </cfRule>
  </conditionalFormatting>
  <conditionalFormatting sqref="O27">
    <cfRule type="cellIs" dxfId="51" priority="2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81" orientation="landscape" horizontalDpi="4294967292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ECC780-4497-4BC3-B90F-94BBECBA2556}">
  <sheetPr>
    <pageSetUpPr fitToPage="1"/>
  </sheetPr>
  <dimension ref="B1:W65"/>
  <sheetViews>
    <sheetView showGridLines="0" workbookViewId="0">
      <selection activeCell="D5" sqref="D5:O10"/>
    </sheetView>
  </sheetViews>
  <sheetFormatPr defaultRowHeight="14.5"/>
  <cols>
    <col min="1" max="1" width="2" style="140" customWidth="1"/>
    <col min="2" max="2" width="8.1796875" style="140" customWidth="1"/>
    <col min="3" max="3" width="20.26953125" style="140" customWidth="1"/>
    <col min="4" max="9" width="8.81640625" style="140" customWidth="1"/>
    <col min="10" max="10" width="9.453125" style="140" customWidth="1"/>
    <col min="11" max="12" width="11.26953125" style="140" customWidth="1"/>
    <col min="13" max="14" width="8.81640625" style="140" customWidth="1"/>
    <col min="15" max="15" width="13.26953125" style="140" customWidth="1"/>
    <col min="16" max="16" width="9.453125" style="140" customWidth="1"/>
    <col min="17" max="17" width="20.81640625" style="140" customWidth="1"/>
    <col min="18" max="22" width="11" style="140" customWidth="1"/>
    <col min="23" max="256" width="8.7265625" style="140"/>
    <col min="257" max="257" width="2" style="140" customWidth="1"/>
    <col min="258" max="258" width="8.1796875" style="140" customWidth="1"/>
    <col min="259" max="259" width="20.26953125" style="140" customWidth="1"/>
    <col min="260" max="265" width="8.81640625" style="140" customWidth="1"/>
    <col min="266" max="266" width="9.453125" style="140" customWidth="1"/>
    <col min="267" max="268" width="11.26953125" style="140" customWidth="1"/>
    <col min="269" max="270" width="8.81640625" style="140" customWidth="1"/>
    <col min="271" max="271" width="13.26953125" style="140" customWidth="1"/>
    <col min="272" max="272" width="9.453125" style="140" customWidth="1"/>
    <col min="273" max="273" width="20.81640625" style="140" customWidth="1"/>
    <col min="274" max="278" width="11" style="140" customWidth="1"/>
    <col min="279" max="512" width="8.7265625" style="140"/>
    <col min="513" max="513" width="2" style="140" customWidth="1"/>
    <col min="514" max="514" width="8.1796875" style="140" customWidth="1"/>
    <col min="515" max="515" width="20.26953125" style="140" customWidth="1"/>
    <col min="516" max="521" width="8.81640625" style="140" customWidth="1"/>
    <col min="522" max="522" width="9.453125" style="140" customWidth="1"/>
    <col min="523" max="524" width="11.26953125" style="140" customWidth="1"/>
    <col min="525" max="526" width="8.81640625" style="140" customWidth="1"/>
    <col min="527" max="527" width="13.26953125" style="140" customWidth="1"/>
    <col min="528" max="528" width="9.453125" style="140" customWidth="1"/>
    <col min="529" max="529" width="20.81640625" style="140" customWidth="1"/>
    <col min="530" max="534" width="11" style="140" customWidth="1"/>
    <col min="535" max="768" width="8.7265625" style="140"/>
    <col min="769" max="769" width="2" style="140" customWidth="1"/>
    <col min="770" max="770" width="8.1796875" style="140" customWidth="1"/>
    <col min="771" max="771" width="20.26953125" style="140" customWidth="1"/>
    <col min="772" max="777" width="8.81640625" style="140" customWidth="1"/>
    <col min="778" max="778" width="9.453125" style="140" customWidth="1"/>
    <col min="779" max="780" width="11.26953125" style="140" customWidth="1"/>
    <col min="781" max="782" width="8.81640625" style="140" customWidth="1"/>
    <col min="783" max="783" width="13.26953125" style="140" customWidth="1"/>
    <col min="784" max="784" width="9.453125" style="140" customWidth="1"/>
    <col min="785" max="785" width="20.81640625" style="140" customWidth="1"/>
    <col min="786" max="790" width="11" style="140" customWidth="1"/>
    <col min="791" max="1024" width="8.7265625" style="140"/>
    <col min="1025" max="1025" width="2" style="140" customWidth="1"/>
    <col min="1026" max="1026" width="8.1796875" style="140" customWidth="1"/>
    <col min="1027" max="1027" width="20.26953125" style="140" customWidth="1"/>
    <col min="1028" max="1033" width="8.81640625" style="140" customWidth="1"/>
    <col min="1034" max="1034" width="9.453125" style="140" customWidth="1"/>
    <col min="1035" max="1036" width="11.26953125" style="140" customWidth="1"/>
    <col min="1037" max="1038" width="8.81640625" style="140" customWidth="1"/>
    <col min="1039" max="1039" width="13.26953125" style="140" customWidth="1"/>
    <col min="1040" max="1040" width="9.453125" style="140" customWidth="1"/>
    <col min="1041" max="1041" width="20.81640625" style="140" customWidth="1"/>
    <col min="1042" max="1046" width="11" style="140" customWidth="1"/>
    <col min="1047" max="1280" width="8.7265625" style="140"/>
    <col min="1281" max="1281" width="2" style="140" customWidth="1"/>
    <col min="1282" max="1282" width="8.1796875" style="140" customWidth="1"/>
    <col min="1283" max="1283" width="20.26953125" style="140" customWidth="1"/>
    <col min="1284" max="1289" width="8.81640625" style="140" customWidth="1"/>
    <col min="1290" max="1290" width="9.453125" style="140" customWidth="1"/>
    <col min="1291" max="1292" width="11.26953125" style="140" customWidth="1"/>
    <col min="1293" max="1294" width="8.81640625" style="140" customWidth="1"/>
    <col min="1295" max="1295" width="13.26953125" style="140" customWidth="1"/>
    <col min="1296" max="1296" width="9.453125" style="140" customWidth="1"/>
    <col min="1297" max="1297" width="20.81640625" style="140" customWidth="1"/>
    <col min="1298" max="1302" width="11" style="140" customWidth="1"/>
    <col min="1303" max="1536" width="8.7265625" style="140"/>
    <col min="1537" max="1537" width="2" style="140" customWidth="1"/>
    <col min="1538" max="1538" width="8.1796875" style="140" customWidth="1"/>
    <col min="1539" max="1539" width="20.26953125" style="140" customWidth="1"/>
    <col min="1540" max="1545" width="8.81640625" style="140" customWidth="1"/>
    <col min="1546" max="1546" width="9.453125" style="140" customWidth="1"/>
    <col min="1547" max="1548" width="11.26953125" style="140" customWidth="1"/>
    <col min="1549" max="1550" width="8.81640625" style="140" customWidth="1"/>
    <col min="1551" max="1551" width="13.26953125" style="140" customWidth="1"/>
    <col min="1552" max="1552" width="9.453125" style="140" customWidth="1"/>
    <col min="1553" max="1553" width="20.81640625" style="140" customWidth="1"/>
    <col min="1554" max="1558" width="11" style="140" customWidth="1"/>
    <col min="1559" max="1792" width="8.7265625" style="140"/>
    <col min="1793" max="1793" width="2" style="140" customWidth="1"/>
    <col min="1794" max="1794" width="8.1796875" style="140" customWidth="1"/>
    <col min="1795" max="1795" width="20.26953125" style="140" customWidth="1"/>
    <col min="1796" max="1801" width="8.81640625" style="140" customWidth="1"/>
    <col min="1802" max="1802" width="9.453125" style="140" customWidth="1"/>
    <col min="1803" max="1804" width="11.26953125" style="140" customWidth="1"/>
    <col min="1805" max="1806" width="8.81640625" style="140" customWidth="1"/>
    <col min="1807" max="1807" width="13.26953125" style="140" customWidth="1"/>
    <col min="1808" max="1808" width="9.453125" style="140" customWidth="1"/>
    <col min="1809" max="1809" width="20.81640625" style="140" customWidth="1"/>
    <col min="1810" max="1814" width="11" style="140" customWidth="1"/>
    <col min="1815" max="2048" width="8.7265625" style="140"/>
    <col min="2049" max="2049" width="2" style="140" customWidth="1"/>
    <col min="2050" max="2050" width="8.1796875" style="140" customWidth="1"/>
    <col min="2051" max="2051" width="20.26953125" style="140" customWidth="1"/>
    <col min="2052" max="2057" width="8.81640625" style="140" customWidth="1"/>
    <col min="2058" max="2058" width="9.453125" style="140" customWidth="1"/>
    <col min="2059" max="2060" width="11.26953125" style="140" customWidth="1"/>
    <col min="2061" max="2062" width="8.81640625" style="140" customWidth="1"/>
    <col min="2063" max="2063" width="13.26953125" style="140" customWidth="1"/>
    <col min="2064" max="2064" width="9.453125" style="140" customWidth="1"/>
    <col min="2065" max="2065" width="20.81640625" style="140" customWidth="1"/>
    <col min="2066" max="2070" width="11" style="140" customWidth="1"/>
    <col min="2071" max="2304" width="8.7265625" style="140"/>
    <col min="2305" max="2305" width="2" style="140" customWidth="1"/>
    <col min="2306" max="2306" width="8.1796875" style="140" customWidth="1"/>
    <col min="2307" max="2307" width="20.26953125" style="140" customWidth="1"/>
    <col min="2308" max="2313" width="8.81640625" style="140" customWidth="1"/>
    <col min="2314" max="2314" width="9.453125" style="140" customWidth="1"/>
    <col min="2315" max="2316" width="11.26953125" style="140" customWidth="1"/>
    <col min="2317" max="2318" width="8.81640625" style="140" customWidth="1"/>
    <col min="2319" max="2319" width="13.26953125" style="140" customWidth="1"/>
    <col min="2320" max="2320" width="9.453125" style="140" customWidth="1"/>
    <col min="2321" max="2321" width="20.81640625" style="140" customWidth="1"/>
    <col min="2322" max="2326" width="11" style="140" customWidth="1"/>
    <col min="2327" max="2560" width="8.7265625" style="140"/>
    <col min="2561" max="2561" width="2" style="140" customWidth="1"/>
    <col min="2562" max="2562" width="8.1796875" style="140" customWidth="1"/>
    <col min="2563" max="2563" width="20.26953125" style="140" customWidth="1"/>
    <col min="2564" max="2569" width="8.81640625" style="140" customWidth="1"/>
    <col min="2570" max="2570" width="9.453125" style="140" customWidth="1"/>
    <col min="2571" max="2572" width="11.26953125" style="140" customWidth="1"/>
    <col min="2573" max="2574" width="8.81640625" style="140" customWidth="1"/>
    <col min="2575" max="2575" width="13.26953125" style="140" customWidth="1"/>
    <col min="2576" max="2576" width="9.453125" style="140" customWidth="1"/>
    <col min="2577" max="2577" width="20.81640625" style="140" customWidth="1"/>
    <col min="2578" max="2582" width="11" style="140" customWidth="1"/>
    <col min="2583" max="2816" width="8.7265625" style="140"/>
    <col min="2817" max="2817" width="2" style="140" customWidth="1"/>
    <col min="2818" max="2818" width="8.1796875" style="140" customWidth="1"/>
    <col min="2819" max="2819" width="20.26953125" style="140" customWidth="1"/>
    <col min="2820" max="2825" width="8.81640625" style="140" customWidth="1"/>
    <col min="2826" max="2826" width="9.453125" style="140" customWidth="1"/>
    <col min="2827" max="2828" width="11.26953125" style="140" customWidth="1"/>
    <col min="2829" max="2830" width="8.81640625" style="140" customWidth="1"/>
    <col min="2831" max="2831" width="13.26953125" style="140" customWidth="1"/>
    <col min="2832" max="2832" width="9.453125" style="140" customWidth="1"/>
    <col min="2833" max="2833" width="20.81640625" style="140" customWidth="1"/>
    <col min="2834" max="2838" width="11" style="140" customWidth="1"/>
    <col min="2839" max="3072" width="8.7265625" style="140"/>
    <col min="3073" max="3073" width="2" style="140" customWidth="1"/>
    <col min="3074" max="3074" width="8.1796875" style="140" customWidth="1"/>
    <col min="3075" max="3075" width="20.26953125" style="140" customWidth="1"/>
    <col min="3076" max="3081" width="8.81640625" style="140" customWidth="1"/>
    <col min="3082" max="3082" width="9.453125" style="140" customWidth="1"/>
    <col min="3083" max="3084" width="11.26953125" style="140" customWidth="1"/>
    <col min="3085" max="3086" width="8.81640625" style="140" customWidth="1"/>
    <col min="3087" max="3087" width="13.26953125" style="140" customWidth="1"/>
    <col min="3088" max="3088" width="9.453125" style="140" customWidth="1"/>
    <col min="3089" max="3089" width="20.81640625" style="140" customWidth="1"/>
    <col min="3090" max="3094" width="11" style="140" customWidth="1"/>
    <col min="3095" max="3328" width="8.7265625" style="140"/>
    <col min="3329" max="3329" width="2" style="140" customWidth="1"/>
    <col min="3330" max="3330" width="8.1796875" style="140" customWidth="1"/>
    <col min="3331" max="3331" width="20.26953125" style="140" customWidth="1"/>
    <col min="3332" max="3337" width="8.81640625" style="140" customWidth="1"/>
    <col min="3338" max="3338" width="9.453125" style="140" customWidth="1"/>
    <col min="3339" max="3340" width="11.26953125" style="140" customWidth="1"/>
    <col min="3341" max="3342" width="8.81640625" style="140" customWidth="1"/>
    <col min="3343" max="3343" width="13.26953125" style="140" customWidth="1"/>
    <col min="3344" max="3344" width="9.453125" style="140" customWidth="1"/>
    <col min="3345" max="3345" width="20.81640625" style="140" customWidth="1"/>
    <col min="3346" max="3350" width="11" style="140" customWidth="1"/>
    <col min="3351" max="3584" width="8.7265625" style="140"/>
    <col min="3585" max="3585" width="2" style="140" customWidth="1"/>
    <col min="3586" max="3586" width="8.1796875" style="140" customWidth="1"/>
    <col min="3587" max="3587" width="20.26953125" style="140" customWidth="1"/>
    <col min="3588" max="3593" width="8.81640625" style="140" customWidth="1"/>
    <col min="3594" max="3594" width="9.453125" style="140" customWidth="1"/>
    <col min="3595" max="3596" width="11.26953125" style="140" customWidth="1"/>
    <col min="3597" max="3598" width="8.81640625" style="140" customWidth="1"/>
    <col min="3599" max="3599" width="13.26953125" style="140" customWidth="1"/>
    <col min="3600" max="3600" width="9.453125" style="140" customWidth="1"/>
    <col min="3601" max="3601" width="20.81640625" style="140" customWidth="1"/>
    <col min="3602" max="3606" width="11" style="140" customWidth="1"/>
    <col min="3607" max="3840" width="8.7265625" style="140"/>
    <col min="3841" max="3841" width="2" style="140" customWidth="1"/>
    <col min="3842" max="3842" width="8.1796875" style="140" customWidth="1"/>
    <col min="3843" max="3843" width="20.26953125" style="140" customWidth="1"/>
    <col min="3844" max="3849" width="8.81640625" style="140" customWidth="1"/>
    <col min="3850" max="3850" width="9.453125" style="140" customWidth="1"/>
    <col min="3851" max="3852" width="11.26953125" style="140" customWidth="1"/>
    <col min="3853" max="3854" width="8.81640625" style="140" customWidth="1"/>
    <col min="3855" max="3855" width="13.26953125" style="140" customWidth="1"/>
    <col min="3856" max="3856" width="9.453125" style="140" customWidth="1"/>
    <col min="3857" max="3857" width="20.81640625" style="140" customWidth="1"/>
    <col min="3858" max="3862" width="11" style="140" customWidth="1"/>
    <col min="3863" max="4096" width="8.7265625" style="140"/>
    <col min="4097" max="4097" width="2" style="140" customWidth="1"/>
    <col min="4098" max="4098" width="8.1796875" style="140" customWidth="1"/>
    <col min="4099" max="4099" width="20.26953125" style="140" customWidth="1"/>
    <col min="4100" max="4105" width="8.81640625" style="140" customWidth="1"/>
    <col min="4106" max="4106" width="9.453125" style="140" customWidth="1"/>
    <col min="4107" max="4108" width="11.26953125" style="140" customWidth="1"/>
    <col min="4109" max="4110" width="8.81640625" style="140" customWidth="1"/>
    <col min="4111" max="4111" width="13.26953125" style="140" customWidth="1"/>
    <col min="4112" max="4112" width="9.453125" style="140" customWidth="1"/>
    <col min="4113" max="4113" width="20.81640625" style="140" customWidth="1"/>
    <col min="4114" max="4118" width="11" style="140" customWidth="1"/>
    <col min="4119" max="4352" width="8.7265625" style="140"/>
    <col min="4353" max="4353" width="2" style="140" customWidth="1"/>
    <col min="4354" max="4354" width="8.1796875" style="140" customWidth="1"/>
    <col min="4355" max="4355" width="20.26953125" style="140" customWidth="1"/>
    <col min="4356" max="4361" width="8.81640625" style="140" customWidth="1"/>
    <col min="4362" max="4362" width="9.453125" style="140" customWidth="1"/>
    <col min="4363" max="4364" width="11.26953125" style="140" customWidth="1"/>
    <col min="4365" max="4366" width="8.81640625" style="140" customWidth="1"/>
    <col min="4367" max="4367" width="13.26953125" style="140" customWidth="1"/>
    <col min="4368" max="4368" width="9.453125" style="140" customWidth="1"/>
    <col min="4369" max="4369" width="20.81640625" style="140" customWidth="1"/>
    <col min="4370" max="4374" width="11" style="140" customWidth="1"/>
    <col min="4375" max="4608" width="8.7265625" style="140"/>
    <col min="4609" max="4609" width="2" style="140" customWidth="1"/>
    <col min="4610" max="4610" width="8.1796875" style="140" customWidth="1"/>
    <col min="4611" max="4611" width="20.26953125" style="140" customWidth="1"/>
    <col min="4612" max="4617" width="8.81640625" style="140" customWidth="1"/>
    <col min="4618" max="4618" width="9.453125" style="140" customWidth="1"/>
    <col min="4619" max="4620" width="11.26953125" style="140" customWidth="1"/>
    <col min="4621" max="4622" width="8.81640625" style="140" customWidth="1"/>
    <col min="4623" max="4623" width="13.26953125" style="140" customWidth="1"/>
    <col min="4624" max="4624" width="9.453125" style="140" customWidth="1"/>
    <col min="4625" max="4625" width="20.81640625" style="140" customWidth="1"/>
    <col min="4626" max="4630" width="11" style="140" customWidth="1"/>
    <col min="4631" max="4864" width="8.7265625" style="140"/>
    <col min="4865" max="4865" width="2" style="140" customWidth="1"/>
    <col min="4866" max="4866" width="8.1796875" style="140" customWidth="1"/>
    <col min="4867" max="4867" width="20.26953125" style="140" customWidth="1"/>
    <col min="4868" max="4873" width="8.81640625" style="140" customWidth="1"/>
    <col min="4874" max="4874" width="9.453125" style="140" customWidth="1"/>
    <col min="4875" max="4876" width="11.26953125" style="140" customWidth="1"/>
    <col min="4877" max="4878" width="8.81640625" style="140" customWidth="1"/>
    <col min="4879" max="4879" width="13.26953125" style="140" customWidth="1"/>
    <col min="4880" max="4880" width="9.453125" style="140" customWidth="1"/>
    <col min="4881" max="4881" width="20.81640625" style="140" customWidth="1"/>
    <col min="4882" max="4886" width="11" style="140" customWidth="1"/>
    <col min="4887" max="5120" width="8.7265625" style="140"/>
    <col min="5121" max="5121" width="2" style="140" customWidth="1"/>
    <col min="5122" max="5122" width="8.1796875" style="140" customWidth="1"/>
    <col min="5123" max="5123" width="20.26953125" style="140" customWidth="1"/>
    <col min="5124" max="5129" width="8.81640625" style="140" customWidth="1"/>
    <col min="5130" max="5130" width="9.453125" style="140" customWidth="1"/>
    <col min="5131" max="5132" width="11.26953125" style="140" customWidth="1"/>
    <col min="5133" max="5134" width="8.81640625" style="140" customWidth="1"/>
    <col min="5135" max="5135" width="13.26953125" style="140" customWidth="1"/>
    <col min="5136" max="5136" width="9.453125" style="140" customWidth="1"/>
    <col min="5137" max="5137" width="20.81640625" style="140" customWidth="1"/>
    <col min="5138" max="5142" width="11" style="140" customWidth="1"/>
    <col min="5143" max="5376" width="8.7265625" style="140"/>
    <col min="5377" max="5377" width="2" style="140" customWidth="1"/>
    <col min="5378" max="5378" width="8.1796875" style="140" customWidth="1"/>
    <col min="5379" max="5379" width="20.26953125" style="140" customWidth="1"/>
    <col min="5380" max="5385" width="8.81640625" style="140" customWidth="1"/>
    <col min="5386" max="5386" width="9.453125" style="140" customWidth="1"/>
    <col min="5387" max="5388" width="11.26953125" style="140" customWidth="1"/>
    <col min="5389" max="5390" width="8.81640625" style="140" customWidth="1"/>
    <col min="5391" max="5391" width="13.26953125" style="140" customWidth="1"/>
    <col min="5392" max="5392" width="9.453125" style="140" customWidth="1"/>
    <col min="5393" max="5393" width="20.81640625" style="140" customWidth="1"/>
    <col min="5394" max="5398" width="11" style="140" customWidth="1"/>
    <col min="5399" max="5632" width="8.7265625" style="140"/>
    <col min="5633" max="5633" width="2" style="140" customWidth="1"/>
    <col min="5634" max="5634" width="8.1796875" style="140" customWidth="1"/>
    <col min="5635" max="5635" width="20.26953125" style="140" customWidth="1"/>
    <col min="5636" max="5641" width="8.81640625" style="140" customWidth="1"/>
    <col min="5642" max="5642" width="9.453125" style="140" customWidth="1"/>
    <col min="5643" max="5644" width="11.26953125" style="140" customWidth="1"/>
    <col min="5645" max="5646" width="8.81640625" style="140" customWidth="1"/>
    <col min="5647" max="5647" width="13.26953125" style="140" customWidth="1"/>
    <col min="5648" max="5648" width="9.453125" style="140" customWidth="1"/>
    <col min="5649" max="5649" width="20.81640625" style="140" customWidth="1"/>
    <col min="5650" max="5654" width="11" style="140" customWidth="1"/>
    <col min="5655" max="5888" width="8.7265625" style="140"/>
    <col min="5889" max="5889" width="2" style="140" customWidth="1"/>
    <col min="5890" max="5890" width="8.1796875" style="140" customWidth="1"/>
    <col min="5891" max="5891" width="20.26953125" style="140" customWidth="1"/>
    <col min="5892" max="5897" width="8.81640625" style="140" customWidth="1"/>
    <col min="5898" max="5898" width="9.453125" style="140" customWidth="1"/>
    <col min="5899" max="5900" width="11.26953125" style="140" customWidth="1"/>
    <col min="5901" max="5902" width="8.81640625" style="140" customWidth="1"/>
    <col min="5903" max="5903" width="13.26953125" style="140" customWidth="1"/>
    <col min="5904" max="5904" width="9.453125" style="140" customWidth="1"/>
    <col min="5905" max="5905" width="20.81640625" style="140" customWidth="1"/>
    <col min="5906" max="5910" width="11" style="140" customWidth="1"/>
    <col min="5911" max="6144" width="8.7265625" style="140"/>
    <col min="6145" max="6145" width="2" style="140" customWidth="1"/>
    <col min="6146" max="6146" width="8.1796875" style="140" customWidth="1"/>
    <col min="6147" max="6147" width="20.26953125" style="140" customWidth="1"/>
    <col min="6148" max="6153" width="8.81640625" style="140" customWidth="1"/>
    <col min="6154" max="6154" width="9.453125" style="140" customWidth="1"/>
    <col min="6155" max="6156" width="11.26953125" style="140" customWidth="1"/>
    <col min="6157" max="6158" width="8.81640625" style="140" customWidth="1"/>
    <col min="6159" max="6159" width="13.26953125" style="140" customWidth="1"/>
    <col min="6160" max="6160" width="9.453125" style="140" customWidth="1"/>
    <col min="6161" max="6161" width="20.81640625" style="140" customWidth="1"/>
    <col min="6162" max="6166" width="11" style="140" customWidth="1"/>
    <col min="6167" max="6400" width="8.7265625" style="140"/>
    <col min="6401" max="6401" width="2" style="140" customWidth="1"/>
    <col min="6402" max="6402" width="8.1796875" style="140" customWidth="1"/>
    <col min="6403" max="6403" width="20.26953125" style="140" customWidth="1"/>
    <col min="6404" max="6409" width="8.81640625" style="140" customWidth="1"/>
    <col min="6410" max="6410" width="9.453125" style="140" customWidth="1"/>
    <col min="6411" max="6412" width="11.26953125" style="140" customWidth="1"/>
    <col min="6413" max="6414" width="8.81640625" style="140" customWidth="1"/>
    <col min="6415" max="6415" width="13.26953125" style="140" customWidth="1"/>
    <col min="6416" max="6416" width="9.453125" style="140" customWidth="1"/>
    <col min="6417" max="6417" width="20.81640625" style="140" customWidth="1"/>
    <col min="6418" max="6422" width="11" style="140" customWidth="1"/>
    <col min="6423" max="6656" width="8.7265625" style="140"/>
    <col min="6657" max="6657" width="2" style="140" customWidth="1"/>
    <col min="6658" max="6658" width="8.1796875" style="140" customWidth="1"/>
    <col min="6659" max="6659" width="20.26953125" style="140" customWidth="1"/>
    <col min="6660" max="6665" width="8.81640625" style="140" customWidth="1"/>
    <col min="6666" max="6666" width="9.453125" style="140" customWidth="1"/>
    <col min="6667" max="6668" width="11.26953125" style="140" customWidth="1"/>
    <col min="6669" max="6670" width="8.81640625" style="140" customWidth="1"/>
    <col min="6671" max="6671" width="13.26953125" style="140" customWidth="1"/>
    <col min="6672" max="6672" width="9.453125" style="140" customWidth="1"/>
    <col min="6673" max="6673" width="20.81640625" style="140" customWidth="1"/>
    <col min="6674" max="6678" width="11" style="140" customWidth="1"/>
    <col min="6679" max="6912" width="8.7265625" style="140"/>
    <col min="6913" max="6913" width="2" style="140" customWidth="1"/>
    <col min="6914" max="6914" width="8.1796875" style="140" customWidth="1"/>
    <col min="6915" max="6915" width="20.26953125" style="140" customWidth="1"/>
    <col min="6916" max="6921" width="8.81640625" style="140" customWidth="1"/>
    <col min="6922" max="6922" width="9.453125" style="140" customWidth="1"/>
    <col min="6923" max="6924" width="11.26953125" style="140" customWidth="1"/>
    <col min="6925" max="6926" width="8.81640625" style="140" customWidth="1"/>
    <col min="6927" max="6927" width="13.26953125" style="140" customWidth="1"/>
    <col min="6928" max="6928" width="9.453125" style="140" customWidth="1"/>
    <col min="6929" max="6929" width="20.81640625" style="140" customWidth="1"/>
    <col min="6930" max="6934" width="11" style="140" customWidth="1"/>
    <col min="6935" max="7168" width="8.7265625" style="140"/>
    <col min="7169" max="7169" width="2" style="140" customWidth="1"/>
    <col min="7170" max="7170" width="8.1796875" style="140" customWidth="1"/>
    <col min="7171" max="7171" width="20.26953125" style="140" customWidth="1"/>
    <col min="7172" max="7177" width="8.81640625" style="140" customWidth="1"/>
    <col min="7178" max="7178" width="9.453125" style="140" customWidth="1"/>
    <col min="7179" max="7180" width="11.26953125" style="140" customWidth="1"/>
    <col min="7181" max="7182" width="8.81640625" style="140" customWidth="1"/>
    <col min="7183" max="7183" width="13.26953125" style="140" customWidth="1"/>
    <col min="7184" max="7184" width="9.453125" style="140" customWidth="1"/>
    <col min="7185" max="7185" width="20.81640625" style="140" customWidth="1"/>
    <col min="7186" max="7190" width="11" style="140" customWidth="1"/>
    <col min="7191" max="7424" width="8.7265625" style="140"/>
    <col min="7425" max="7425" width="2" style="140" customWidth="1"/>
    <col min="7426" max="7426" width="8.1796875" style="140" customWidth="1"/>
    <col min="7427" max="7427" width="20.26953125" style="140" customWidth="1"/>
    <col min="7428" max="7433" width="8.81640625" style="140" customWidth="1"/>
    <col min="7434" max="7434" width="9.453125" style="140" customWidth="1"/>
    <col min="7435" max="7436" width="11.26953125" style="140" customWidth="1"/>
    <col min="7437" max="7438" width="8.81640625" style="140" customWidth="1"/>
    <col min="7439" max="7439" width="13.26953125" style="140" customWidth="1"/>
    <col min="7440" max="7440" width="9.453125" style="140" customWidth="1"/>
    <col min="7441" max="7441" width="20.81640625" style="140" customWidth="1"/>
    <col min="7442" max="7446" width="11" style="140" customWidth="1"/>
    <col min="7447" max="7680" width="8.7265625" style="140"/>
    <col min="7681" max="7681" width="2" style="140" customWidth="1"/>
    <col min="7682" max="7682" width="8.1796875" style="140" customWidth="1"/>
    <col min="7683" max="7683" width="20.26953125" style="140" customWidth="1"/>
    <col min="7684" max="7689" width="8.81640625" style="140" customWidth="1"/>
    <col min="7690" max="7690" width="9.453125" style="140" customWidth="1"/>
    <col min="7691" max="7692" width="11.26953125" style="140" customWidth="1"/>
    <col min="7693" max="7694" width="8.81640625" style="140" customWidth="1"/>
    <col min="7695" max="7695" width="13.26953125" style="140" customWidth="1"/>
    <col min="7696" max="7696" width="9.453125" style="140" customWidth="1"/>
    <col min="7697" max="7697" width="20.81640625" style="140" customWidth="1"/>
    <col min="7698" max="7702" width="11" style="140" customWidth="1"/>
    <col min="7703" max="7936" width="8.7265625" style="140"/>
    <col min="7937" max="7937" width="2" style="140" customWidth="1"/>
    <col min="7938" max="7938" width="8.1796875" style="140" customWidth="1"/>
    <col min="7939" max="7939" width="20.26953125" style="140" customWidth="1"/>
    <col min="7940" max="7945" width="8.81640625" style="140" customWidth="1"/>
    <col min="7946" max="7946" width="9.453125" style="140" customWidth="1"/>
    <col min="7947" max="7948" width="11.26953125" style="140" customWidth="1"/>
    <col min="7949" max="7950" width="8.81640625" style="140" customWidth="1"/>
    <col min="7951" max="7951" width="13.26953125" style="140" customWidth="1"/>
    <col min="7952" max="7952" width="9.453125" style="140" customWidth="1"/>
    <col min="7953" max="7953" width="20.81640625" style="140" customWidth="1"/>
    <col min="7954" max="7958" width="11" style="140" customWidth="1"/>
    <col min="7959" max="8192" width="8.7265625" style="140"/>
    <col min="8193" max="8193" width="2" style="140" customWidth="1"/>
    <col min="8194" max="8194" width="8.1796875" style="140" customWidth="1"/>
    <col min="8195" max="8195" width="20.26953125" style="140" customWidth="1"/>
    <col min="8196" max="8201" width="8.81640625" style="140" customWidth="1"/>
    <col min="8202" max="8202" width="9.453125" style="140" customWidth="1"/>
    <col min="8203" max="8204" width="11.26953125" style="140" customWidth="1"/>
    <col min="8205" max="8206" width="8.81640625" style="140" customWidth="1"/>
    <col min="8207" max="8207" width="13.26953125" style="140" customWidth="1"/>
    <col min="8208" max="8208" width="9.453125" style="140" customWidth="1"/>
    <col min="8209" max="8209" width="20.81640625" style="140" customWidth="1"/>
    <col min="8210" max="8214" width="11" style="140" customWidth="1"/>
    <col min="8215" max="8448" width="8.7265625" style="140"/>
    <col min="8449" max="8449" width="2" style="140" customWidth="1"/>
    <col min="8450" max="8450" width="8.1796875" style="140" customWidth="1"/>
    <col min="8451" max="8451" width="20.26953125" style="140" customWidth="1"/>
    <col min="8452" max="8457" width="8.81640625" style="140" customWidth="1"/>
    <col min="8458" max="8458" width="9.453125" style="140" customWidth="1"/>
    <col min="8459" max="8460" width="11.26953125" style="140" customWidth="1"/>
    <col min="8461" max="8462" width="8.81640625" style="140" customWidth="1"/>
    <col min="8463" max="8463" width="13.26953125" style="140" customWidth="1"/>
    <col min="8464" max="8464" width="9.453125" style="140" customWidth="1"/>
    <col min="8465" max="8465" width="20.81640625" style="140" customWidth="1"/>
    <col min="8466" max="8470" width="11" style="140" customWidth="1"/>
    <col min="8471" max="8704" width="8.7265625" style="140"/>
    <col min="8705" max="8705" width="2" style="140" customWidth="1"/>
    <col min="8706" max="8706" width="8.1796875" style="140" customWidth="1"/>
    <col min="8707" max="8707" width="20.26953125" style="140" customWidth="1"/>
    <col min="8708" max="8713" width="8.81640625" style="140" customWidth="1"/>
    <col min="8714" max="8714" width="9.453125" style="140" customWidth="1"/>
    <col min="8715" max="8716" width="11.26953125" style="140" customWidth="1"/>
    <col min="8717" max="8718" width="8.81640625" style="140" customWidth="1"/>
    <col min="8719" max="8719" width="13.26953125" style="140" customWidth="1"/>
    <col min="8720" max="8720" width="9.453125" style="140" customWidth="1"/>
    <col min="8721" max="8721" width="20.81640625" style="140" customWidth="1"/>
    <col min="8722" max="8726" width="11" style="140" customWidth="1"/>
    <col min="8727" max="8960" width="8.7265625" style="140"/>
    <col min="8961" max="8961" width="2" style="140" customWidth="1"/>
    <col min="8962" max="8962" width="8.1796875" style="140" customWidth="1"/>
    <col min="8963" max="8963" width="20.26953125" style="140" customWidth="1"/>
    <col min="8964" max="8969" width="8.81640625" style="140" customWidth="1"/>
    <col min="8970" max="8970" width="9.453125" style="140" customWidth="1"/>
    <col min="8971" max="8972" width="11.26953125" style="140" customWidth="1"/>
    <col min="8973" max="8974" width="8.81640625" style="140" customWidth="1"/>
    <col min="8975" max="8975" width="13.26953125" style="140" customWidth="1"/>
    <col min="8976" max="8976" width="9.453125" style="140" customWidth="1"/>
    <col min="8977" max="8977" width="20.81640625" style="140" customWidth="1"/>
    <col min="8978" max="8982" width="11" style="140" customWidth="1"/>
    <col min="8983" max="9216" width="8.7265625" style="140"/>
    <col min="9217" max="9217" width="2" style="140" customWidth="1"/>
    <col min="9218" max="9218" width="8.1796875" style="140" customWidth="1"/>
    <col min="9219" max="9219" width="20.26953125" style="140" customWidth="1"/>
    <col min="9220" max="9225" width="8.81640625" style="140" customWidth="1"/>
    <col min="9226" max="9226" width="9.453125" style="140" customWidth="1"/>
    <col min="9227" max="9228" width="11.26953125" style="140" customWidth="1"/>
    <col min="9229" max="9230" width="8.81640625" style="140" customWidth="1"/>
    <col min="9231" max="9231" width="13.26953125" style="140" customWidth="1"/>
    <col min="9232" max="9232" width="9.453125" style="140" customWidth="1"/>
    <col min="9233" max="9233" width="20.81640625" style="140" customWidth="1"/>
    <col min="9234" max="9238" width="11" style="140" customWidth="1"/>
    <col min="9239" max="9472" width="8.7265625" style="140"/>
    <col min="9473" max="9473" width="2" style="140" customWidth="1"/>
    <col min="9474" max="9474" width="8.1796875" style="140" customWidth="1"/>
    <col min="9475" max="9475" width="20.26953125" style="140" customWidth="1"/>
    <col min="9476" max="9481" width="8.81640625" style="140" customWidth="1"/>
    <col min="9482" max="9482" width="9.453125" style="140" customWidth="1"/>
    <col min="9483" max="9484" width="11.26953125" style="140" customWidth="1"/>
    <col min="9485" max="9486" width="8.81640625" style="140" customWidth="1"/>
    <col min="9487" max="9487" width="13.26953125" style="140" customWidth="1"/>
    <col min="9488" max="9488" width="9.453125" style="140" customWidth="1"/>
    <col min="9489" max="9489" width="20.81640625" style="140" customWidth="1"/>
    <col min="9490" max="9494" width="11" style="140" customWidth="1"/>
    <col min="9495" max="9728" width="8.7265625" style="140"/>
    <col min="9729" max="9729" width="2" style="140" customWidth="1"/>
    <col min="9730" max="9730" width="8.1796875" style="140" customWidth="1"/>
    <col min="9731" max="9731" width="20.26953125" style="140" customWidth="1"/>
    <col min="9732" max="9737" width="8.81640625" style="140" customWidth="1"/>
    <col min="9738" max="9738" width="9.453125" style="140" customWidth="1"/>
    <col min="9739" max="9740" width="11.26953125" style="140" customWidth="1"/>
    <col min="9741" max="9742" width="8.81640625" style="140" customWidth="1"/>
    <col min="9743" max="9743" width="13.26953125" style="140" customWidth="1"/>
    <col min="9744" max="9744" width="9.453125" style="140" customWidth="1"/>
    <col min="9745" max="9745" width="20.81640625" style="140" customWidth="1"/>
    <col min="9746" max="9750" width="11" style="140" customWidth="1"/>
    <col min="9751" max="9984" width="8.7265625" style="140"/>
    <col min="9985" max="9985" width="2" style="140" customWidth="1"/>
    <col min="9986" max="9986" width="8.1796875" style="140" customWidth="1"/>
    <col min="9987" max="9987" width="20.26953125" style="140" customWidth="1"/>
    <col min="9988" max="9993" width="8.81640625" style="140" customWidth="1"/>
    <col min="9994" max="9994" width="9.453125" style="140" customWidth="1"/>
    <col min="9995" max="9996" width="11.26953125" style="140" customWidth="1"/>
    <col min="9997" max="9998" width="8.81640625" style="140" customWidth="1"/>
    <col min="9999" max="9999" width="13.26953125" style="140" customWidth="1"/>
    <col min="10000" max="10000" width="9.453125" style="140" customWidth="1"/>
    <col min="10001" max="10001" width="20.81640625" style="140" customWidth="1"/>
    <col min="10002" max="10006" width="11" style="140" customWidth="1"/>
    <col min="10007" max="10240" width="8.7265625" style="140"/>
    <col min="10241" max="10241" width="2" style="140" customWidth="1"/>
    <col min="10242" max="10242" width="8.1796875" style="140" customWidth="1"/>
    <col min="10243" max="10243" width="20.26953125" style="140" customWidth="1"/>
    <col min="10244" max="10249" width="8.81640625" style="140" customWidth="1"/>
    <col min="10250" max="10250" width="9.453125" style="140" customWidth="1"/>
    <col min="10251" max="10252" width="11.26953125" style="140" customWidth="1"/>
    <col min="10253" max="10254" width="8.81640625" style="140" customWidth="1"/>
    <col min="10255" max="10255" width="13.26953125" style="140" customWidth="1"/>
    <col min="10256" max="10256" width="9.453125" style="140" customWidth="1"/>
    <col min="10257" max="10257" width="20.81640625" style="140" customWidth="1"/>
    <col min="10258" max="10262" width="11" style="140" customWidth="1"/>
    <col min="10263" max="10496" width="8.7265625" style="140"/>
    <col min="10497" max="10497" width="2" style="140" customWidth="1"/>
    <col min="10498" max="10498" width="8.1796875" style="140" customWidth="1"/>
    <col min="10499" max="10499" width="20.26953125" style="140" customWidth="1"/>
    <col min="10500" max="10505" width="8.81640625" style="140" customWidth="1"/>
    <col min="10506" max="10506" width="9.453125" style="140" customWidth="1"/>
    <col min="10507" max="10508" width="11.26953125" style="140" customWidth="1"/>
    <col min="10509" max="10510" width="8.81640625" style="140" customWidth="1"/>
    <col min="10511" max="10511" width="13.26953125" style="140" customWidth="1"/>
    <col min="10512" max="10512" width="9.453125" style="140" customWidth="1"/>
    <col min="10513" max="10513" width="20.81640625" style="140" customWidth="1"/>
    <col min="10514" max="10518" width="11" style="140" customWidth="1"/>
    <col min="10519" max="10752" width="8.7265625" style="140"/>
    <col min="10753" max="10753" width="2" style="140" customWidth="1"/>
    <col min="10754" max="10754" width="8.1796875" style="140" customWidth="1"/>
    <col min="10755" max="10755" width="20.26953125" style="140" customWidth="1"/>
    <col min="10756" max="10761" width="8.81640625" style="140" customWidth="1"/>
    <col min="10762" max="10762" width="9.453125" style="140" customWidth="1"/>
    <col min="10763" max="10764" width="11.26953125" style="140" customWidth="1"/>
    <col min="10765" max="10766" width="8.81640625" style="140" customWidth="1"/>
    <col min="10767" max="10767" width="13.26953125" style="140" customWidth="1"/>
    <col min="10768" max="10768" width="9.453125" style="140" customWidth="1"/>
    <col min="10769" max="10769" width="20.81640625" style="140" customWidth="1"/>
    <col min="10770" max="10774" width="11" style="140" customWidth="1"/>
    <col min="10775" max="11008" width="8.7265625" style="140"/>
    <col min="11009" max="11009" width="2" style="140" customWidth="1"/>
    <col min="11010" max="11010" width="8.1796875" style="140" customWidth="1"/>
    <col min="11011" max="11011" width="20.26953125" style="140" customWidth="1"/>
    <col min="11012" max="11017" width="8.81640625" style="140" customWidth="1"/>
    <col min="11018" max="11018" width="9.453125" style="140" customWidth="1"/>
    <col min="11019" max="11020" width="11.26953125" style="140" customWidth="1"/>
    <col min="11021" max="11022" width="8.81640625" style="140" customWidth="1"/>
    <col min="11023" max="11023" width="13.26953125" style="140" customWidth="1"/>
    <col min="11024" max="11024" width="9.453125" style="140" customWidth="1"/>
    <col min="11025" max="11025" width="20.81640625" style="140" customWidth="1"/>
    <col min="11026" max="11030" width="11" style="140" customWidth="1"/>
    <col min="11031" max="11264" width="8.7265625" style="140"/>
    <col min="11265" max="11265" width="2" style="140" customWidth="1"/>
    <col min="11266" max="11266" width="8.1796875" style="140" customWidth="1"/>
    <col min="11267" max="11267" width="20.26953125" style="140" customWidth="1"/>
    <col min="11268" max="11273" width="8.81640625" style="140" customWidth="1"/>
    <col min="11274" max="11274" width="9.453125" style="140" customWidth="1"/>
    <col min="11275" max="11276" width="11.26953125" style="140" customWidth="1"/>
    <col min="11277" max="11278" width="8.81640625" style="140" customWidth="1"/>
    <col min="11279" max="11279" width="13.26953125" style="140" customWidth="1"/>
    <col min="11280" max="11280" width="9.453125" style="140" customWidth="1"/>
    <col min="11281" max="11281" width="20.81640625" style="140" customWidth="1"/>
    <col min="11282" max="11286" width="11" style="140" customWidth="1"/>
    <col min="11287" max="11520" width="8.7265625" style="140"/>
    <col min="11521" max="11521" width="2" style="140" customWidth="1"/>
    <col min="11522" max="11522" width="8.1796875" style="140" customWidth="1"/>
    <col min="11523" max="11523" width="20.26953125" style="140" customWidth="1"/>
    <col min="11524" max="11529" width="8.81640625" style="140" customWidth="1"/>
    <col min="11530" max="11530" width="9.453125" style="140" customWidth="1"/>
    <col min="11531" max="11532" width="11.26953125" style="140" customWidth="1"/>
    <col min="11533" max="11534" width="8.81640625" style="140" customWidth="1"/>
    <col min="11535" max="11535" width="13.26953125" style="140" customWidth="1"/>
    <col min="11536" max="11536" width="9.453125" style="140" customWidth="1"/>
    <col min="11537" max="11537" width="20.81640625" style="140" customWidth="1"/>
    <col min="11538" max="11542" width="11" style="140" customWidth="1"/>
    <col min="11543" max="11776" width="8.7265625" style="140"/>
    <col min="11777" max="11777" width="2" style="140" customWidth="1"/>
    <col min="11778" max="11778" width="8.1796875" style="140" customWidth="1"/>
    <col min="11779" max="11779" width="20.26953125" style="140" customWidth="1"/>
    <col min="11780" max="11785" width="8.81640625" style="140" customWidth="1"/>
    <col min="11786" max="11786" width="9.453125" style="140" customWidth="1"/>
    <col min="11787" max="11788" width="11.26953125" style="140" customWidth="1"/>
    <col min="11789" max="11790" width="8.81640625" style="140" customWidth="1"/>
    <col min="11791" max="11791" width="13.26953125" style="140" customWidth="1"/>
    <col min="11792" max="11792" width="9.453125" style="140" customWidth="1"/>
    <col min="11793" max="11793" width="20.81640625" style="140" customWidth="1"/>
    <col min="11794" max="11798" width="11" style="140" customWidth="1"/>
    <col min="11799" max="12032" width="8.7265625" style="140"/>
    <col min="12033" max="12033" width="2" style="140" customWidth="1"/>
    <col min="12034" max="12034" width="8.1796875" style="140" customWidth="1"/>
    <col min="12035" max="12035" width="20.26953125" style="140" customWidth="1"/>
    <col min="12036" max="12041" width="8.81640625" style="140" customWidth="1"/>
    <col min="12042" max="12042" width="9.453125" style="140" customWidth="1"/>
    <col min="12043" max="12044" width="11.26953125" style="140" customWidth="1"/>
    <col min="12045" max="12046" width="8.81640625" style="140" customWidth="1"/>
    <col min="12047" max="12047" width="13.26953125" style="140" customWidth="1"/>
    <col min="12048" max="12048" width="9.453125" style="140" customWidth="1"/>
    <col min="12049" max="12049" width="20.81640625" style="140" customWidth="1"/>
    <col min="12050" max="12054" width="11" style="140" customWidth="1"/>
    <col min="12055" max="12288" width="8.7265625" style="140"/>
    <col min="12289" max="12289" width="2" style="140" customWidth="1"/>
    <col min="12290" max="12290" width="8.1796875" style="140" customWidth="1"/>
    <col min="12291" max="12291" width="20.26953125" style="140" customWidth="1"/>
    <col min="12292" max="12297" width="8.81640625" style="140" customWidth="1"/>
    <col min="12298" max="12298" width="9.453125" style="140" customWidth="1"/>
    <col min="12299" max="12300" width="11.26953125" style="140" customWidth="1"/>
    <col min="12301" max="12302" width="8.81640625" style="140" customWidth="1"/>
    <col min="12303" max="12303" width="13.26953125" style="140" customWidth="1"/>
    <col min="12304" max="12304" width="9.453125" style="140" customWidth="1"/>
    <col min="12305" max="12305" width="20.81640625" style="140" customWidth="1"/>
    <col min="12306" max="12310" width="11" style="140" customWidth="1"/>
    <col min="12311" max="12544" width="8.7265625" style="140"/>
    <col min="12545" max="12545" width="2" style="140" customWidth="1"/>
    <col min="12546" max="12546" width="8.1796875" style="140" customWidth="1"/>
    <col min="12547" max="12547" width="20.26953125" style="140" customWidth="1"/>
    <col min="12548" max="12553" width="8.81640625" style="140" customWidth="1"/>
    <col min="12554" max="12554" width="9.453125" style="140" customWidth="1"/>
    <col min="12555" max="12556" width="11.26953125" style="140" customWidth="1"/>
    <col min="12557" max="12558" width="8.81640625" style="140" customWidth="1"/>
    <col min="12559" max="12559" width="13.26953125" style="140" customWidth="1"/>
    <col min="12560" max="12560" width="9.453125" style="140" customWidth="1"/>
    <col min="12561" max="12561" width="20.81640625" style="140" customWidth="1"/>
    <col min="12562" max="12566" width="11" style="140" customWidth="1"/>
    <col min="12567" max="12800" width="8.7265625" style="140"/>
    <col min="12801" max="12801" width="2" style="140" customWidth="1"/>
    <col min="12802" max="12802" width="8.1796875" style="140" customWidth="1"/>
    <col min="12803" max="12803" width="20.26953125" style="140" customWidth="1"/>
    <col min="12804" max="12809" width="8.81640625" style="140" customWidth="1"/>
    <col min="12810" max="12810" width="9.453125" style="140" customWidth="1"/>
    <col min="12811" max="12812" width="11.26953125" style="140" customWidth="1"/>
    <col min="12813" max="12814" width="8.81640625" style="140" customWidth="1"/>
    <col min="12815" max="12815" width="13.26953125" style="140" customWidth="1"/>
    <col min="12816" max="12816" width="9.453125" style="140" customWidth="1"/>
    <col min="12817" max="12817" width="20.81640625" style="140" customWidth="1"/>
    <col min="12818" max="12822" width="11" style="140" customWidth="1"/>
    <col min="12823" max="13056" width="8.7265625" style="140"/>
    <col min="13057" max="13057" width="2" style="140" customWidth="1"/>
    <col min="13058" max="13058" width="8.1796875" style="140" customWidth="1"/>
    <col min="13059" max="13059" width="20.26953125" style="140" customWidth="1"/>
    <col min="13060" max="13065" width="8.81640625" style="140" customWidth="1"/>
    <col min="13066" max="13066" width="9.453125" style="140" customWidth="1"/>
    <col min="13067" max="13068" width="11.26953125" style="140" customWidth="1"/>
    <col min="13069" max="13070" width="8.81640625" style="140" customWidth="1"/>
    <col min="13071" max="13071" width="13.26953125" style="140" customWidth="1"/>
    <col min="13072" max="13072" width="9.453125" style="140" customWidth="1"/>
    <col min="13073" max="13073" width="20.81640625" style="140" customWidth="1"/>
    <col min="13074" max="13078" width="11" style="140" customWidth="1"/>
    <col min="13079" max="13312" width="8.7265625" style="140"/>
    <col min="13313" max="13313" width="2" style="140" customWidth="1"/>
    <col min="13314" max="13314" width="8.1796875" style="140" customWidth="1"/>
    <col min="13315" max="13315" width="20.26953125" style="140" customWidth="1"/>
    <col min="13316" max="13321" width="8.81640625" style="140" customWidth="1"/>
    <col min="13322" max="13322" width="9.453125" style="140" customWidth="1"/>
    <col min="13323" max="13324" width="11.26953125" style="140" customWidth="1"/>
    <col min="13325" max="13326" width="8.81640625" style="140" customWidth="1"/>
    <col min="13327" max="13327" width="13.26953125" style="140" customWidth="1"/>
    <col min="13328" max="13328" width="9.453125" style="140" customWidth="1"/>
    <col min="13329" max="13329" width="20.81640625" style="140" customWidth="1"/>
    <col min="13330" max="13334" width="11" style="140" customWidth="1"/>
    <col min="13335" max="13568" width="8.7265625" style="140"/>
    <col min="13569" max="13569" width="2" style="140" customWidth="1"/>
    <col min="13570" max="13570" width="8.1796875" style="140" customWidth="1"/>
    <col min="13571" max="13571" width="20.26953125" style="140" customWidth="1"/>
    <col min="13572" max="13577" width="8.81640625" style="140" customWidth="1"/>
    <col min="13578" max="13578" width="9.453125" style="140" customWidth="1"/>
    <col min="13579" max="13580" width="11.26953125" style="140" customWidth="1"/>
    <col min="13581" max="13582" width="8.81640625" style="140" customWidth="1"/>
    <col min="13583" max="13583" width="13.26953125" style="140" customWidth="1"/>
    <col min="13584" max="13584" width="9.453125" style="140" customWidth="1"/>
    <col min="13585" max="13585" width="20.81640625" style="140" customWidth="1"/>
    <col min="13586" max="13590" width="11" style="140" customWidth="1"/>
    <col min="13591" max="13824" width="8.7265625" style="140"/>
    <col min="13825" max="13825" width="2" style="140" customWidth="1"/>
    <col min="13826" max="13826" width="8.1796875" style="140" customWidth="1"/>
    <col min="13827" max="13827" width="20.26953125" style="140" customWidth="1"/>
    <col min="13828" max="13833" width="8.81640625" style="140" customWidth="1"/>
    <col min="13834" max="13834" width="9.453125" style="140" customWidth="1"/>
    <col min="13835" max="13836" width="11.26953125" style="140" customWidth="1"/>
    <col min="13837" max="13838" width="8.81640625" style="140" customWidth="1"/>
    <col min="13839" max="13839" width="13.26953125" style="140" customWidth="1"/>
    <col min="13840" max="13840" width="9.453125" style="140" customWidth="1"/>
    <col min="13841" max="13841" width="20.81640625" style="140" customWidth="1"/>
    <col min="13842" max="13846" width="11" style="140" customWidth="1"/>
    <col min="13847" max="14080" width="8.7265625" style="140"/>
    <col min="14081" max="14081" width="2" style="140" customWidth="1"/>
    <col min="14082" max="14082" width="8.1796875" style="140" customWidth="1"/>
    <col min="14083" max="14083" width="20.26953125" style="140" customWidth="1"/>
    <col min="14084" max="14089" width="8.81640625" style="140" customWidth="1"/>
    <col min="14090" max="14090" width="9.453125" style="140" customWidth="1"/>
    <col min="14091" max="14092" width="11.26953125" style="140" customWidth="1"/>
    <col min="14093" max="14094" width="8.81640625" style="140" customWidth="1"/>
    <col min="14095" max="14095" width="13.26953125" style="140" customWidth="1"/>
    <col min="14096" max="14096" width="9.453125" style="140" customWidth="1"/>
    <col min="14097" max="14097" width="20.81640625" style="140" customWidth="1"/>
    <col min="14098" max="14102" width="11" style="140" customWidth="1"/>
    <col min="14103" max="14336" width="8.7265625" style="140"/>
    <col min="14337" max="14337" width="2" style="140" customWidth="1"/>
    <col min="14338" max="14338" width="8.1796875" style="140" customWidth="1"/>
    <col min="14339" max="14339" width="20.26953125" style="140" customWidth="1"/>
    <col min="14340" max="14345" width="8.81640625" style="140" customWidth="1"/>
    <col min="14346" max="14346" width="9.453125" style="140" customWidth="1"/>
    <col min="14347" max="14348" width="11.26953125" style="140" customWidth="1"/>
    <col min="14349" max="14350" width="8.81640625" style="140" customWidth="1"/>
    <col min="14351" max="14351" width="13.26953125" style="140" customWidth="1"/>
    <col min="14352" max="14352" width="9.453125" style="140" customWidth="1"/>
    <col min="14353" max="14353" width="20.81640625" style="140" customWidth="1"/>
    <col min="14354" max="14358" width="11" style="140" customWidth="1"/>
    <col min="14359" max="14592" width="8.7265625" style="140"/>
    <col min="14593" max="14593" width="2" style="140" customWidth="1"/>
    <col min="14594" max="14594" width="8.1796875" style="140" customWidth="1"/>
    <col min="14595" max="14595" width="20.26953125" style="140" customWidth="1"/>
    <col min="14596" max="14601" width="8.81640625" style="140" customWidth="1"/>
    <col min="14602" max="14602" width="9.453125" style="140" customWidth="1"/>
    <col min="14603" max="14604" width="11.26953125" style="140" customWidth="1"/>
    <col min="14605" max="14606" width="8.81640625" style="140" customWidth="1"/>
    <col min="14607" max="14607" width="13.26953125" style="140" customWidth="1"/>
    <col min="14608" max="14608" width="9.453125" style="140" customWidth="1"/>
    <col min="14609" max="14609" width="20.81640625" style="140" customWidth="1"/>
    <col min="14610" max="14614" width="11" style="140" customWidth="1"/>
    <col min="14615" max="14848" width="8.7265625" style="140"/>
    <col min="14849" max="14849" width="2" style="140" customWidth="1"/>
    <col min="14850" max="14850" width="8.1796875" style="140" customWidth="1"/>
    <col min="14851" max="14851" width="20.26953125" style="140" customWidth="1"/>
    <col min="14852" max="14857" width="8.81640625" style="140" customWidth="1"/>
    <col min="14858" max="14858" width="9.453125" style="140" customWidth="1"/>
    <col min="14859" max="14860" width="11.26953125" style="140" customWidth="1"/>
    <col min="14861" max="14862" width="8.81640625" style="140" customWidth="1"/>
    <col min="14863" max="14863" width="13.26953125" style="140" customWidth="1"/>
    <col min="14864" max="14864" width="9.453125" style="140" customWidth="1"/>
    <col min="14865" max="14865" width="20.81640625" style="140" customWidth="1"/>
    <col min="14866" max="14870" width="11" style="140" customWidth="1"/>
    <col min="14871" max="15104" width="8.7265625" style="140"/>
    <col min="15105" max="15105" width="2" style="140" customWidth="1"/>
    <col min="15106" max="15106" width="8.1796875" style="140" customWidth="1"/>
    <col min="15107" max="15107" width="20.26953125" style="140" customWidth="1"/>
    <col min="15108" max="15113" width="8.81640625" style="140" customWidth="1"/>
    <col min="15114" max="15114" width="9.453125" style="140" customWidth="1"/>
    <col min="15115" max="15116" width="11.26953125" style="140" customWidth="1"/>
    <col min="15117" max="15118" width="8.81640625" style="140" customWidth="1"/>
    <col min="15119" max="15119" width="13.26953125" style="140" customWidth="1"/>
    <col min="15120" max="15120" width="9.453125" style="140" customWidth="1"/>
    <col min="15121" max="15121" width="20.81640625" style="140" customWidth="1"/>
    <col min="15122" max="15126" width="11" style="140" customWidth="1"/>
    <col min="15127" max="15360" width="8.7265625" style="140"/>
    <col min="15361" max="15361" width="2" style="140" customWidth="1"/>
    <col min="15362" max="15362" width="8.1796875" style="140" customWidth="1"/>
    <col min="15363" max="15363" width="20.26953125" style="140" customWidth="1"/>
    <col min="15364" max="15369" width="8.81640625" style="140" customWidth="1"/>
    <col min="15370" max="15370" width="9.453125" style="140" customWidth="1"/>
    <col min="15371" max="15372" width="11.26953125" style="140" customWidth="1"/>
    <col min="15373" max="15374" width="8.81640625" style="140" customWidth="1"/>
    <col min="15375" max="15375" width="13.26953125" style="140" customWidth="1"/>
    <col min="15376" max="15376" width="9.453125" style="140" customWidth="1"/>
    <col min="15377" max="15377" width="20.81640625" style="140" customWidth="1"/>
    <col min="15378" max="15382" width="11" style="140" customWidth="1"/>
    <col min="15383" max="15616" width="8.7265625" style="140"/>
    <col min="15617" max="15617" width="2" style="140" customWidth="1"/>
    <col min="15618" max="15618" width="8.1796875" style="140" customWidth="1"/>
    <col min="15619" max="15619" width="20.26953125" style="140" customWidth="1"/>
    <col min="15620" max="15625" width="8.81640625" style="140" customWidth="1"/>
    <col min="15626" max="15626" width="9.453125" style="140" customWidth="1"/>
    <col min="15627" max="15628" width="11.26953125" style="140" customWidth="1"/>
    <col min="15629" max="15630" width="8.81640625" style="140" customWidth="1"/>
    <col min="15631" max="15631" width="13.26953125" style="140" customWidth="1"/>
    <col min="15632" max="15632" width="9.453125" style="140" customWidth="1"/>
    <col min="15633" max="15633" width="20.81640625" style="140" customWidth="1"/>
    <col min="15634" max="15638" width="11" style="140" customWidth="1"/>
    <col min="15639" max="15872" width="8.7265625" style="140"/>
    <col min="15873" max="15873" width="2" style="140" customWidth="1"/>
    <col min="15874" max="15874" width="8.1796875" style="140" customWidth="1"/>
    <col min="15875" max="15875" width="20.26953125" style="140" customWidth="1"/>
    <col min="15876" max="15881" width="8.81640625" style="140" customWidth="1"/>
    <col min="15882" max="15882" width="9.453125" style="140" customWidth="1"/>
    <col min="15883" max="15884" width="11.26953125" style="140" customWidth="1"/>
    <col min="15885" max="15886" width="8.81640625" style="140" customWidth="1"/>
    <col min="15887" max="15887" width="13.26953125" style="140" customWidth="1"/>
    <col min="15888" max="15888" width="9.453125" style="140" customWidth="1"/>
    <col min="15889" max="15889" width="20.81640625" style="140" customWidth="1"/>
    <col min="15890" max="15894" width="11" style="140" customWidth="1"/>
    <col min="15895" max="16128" width="8.7265625" style="140"/>
    <col min="16129" max="16129" width="2" style="140" customWidth="1"/>
    <col min="16130" max="16130" width="8.1796875" style="140" customWidth="1"/>
    <col min="16131" max="16131" width="20.26953125" style="140" customWidth="1"/>
    <col min="16132" max="16137" width="8.81640625" style="140" customWidth="1"/>
    <col min="16138" max="16138" width="9.453125" style="140" customWidth="1"/>
    <col min="16139" max="16140" width="11.26953125" style="140" customWidth="1"/>
    <col min="16141" max="16142" width="8.81640625" style="140" customWidth="1"/>
    <col min="16143" max="16143" width="13.26953125" style="140" customWidth="1"/>
    <col min="16144" max="16144" width="9.453125" style="140" customWidth="1"/>
    <col min="16145" max="16145" width="20.81640625" style="140" customWidth="1"/>
    <col min="16146" max="16150" width="11" style="140" customWidth="1"/>
    <col min="16151" max="16384" width="8.7265625" style="140"/>
  </cols>
  <sheetData>
    <row r="1" spans="2:15">
      <c r="B1" s="140" t="s">
        <v>7</v>
      </c>
      <c r="D1" s="141"/>
      <c r="O1" s="149">
        <v>44412</v>
      </c>
    </row>
    <row r="2" spans="2:15" ht="14.5" customHeight="1">
      <c r="B2" s="206" t="s">
        <v>70</v>
      </c>
      <c r="C2" s="206"/>
      <c r="D2" s="206"/>
      <c r="E2" s="206"/>
      <c r="F2" s="206"/>
      <c r="G2" s="206"/>
      <c r="H2" s="206"/>
      <c r="I2" s="206"/>
      <c r="J2" s="206"/>
      <c r="K2" s="206"/>
      <c r="L2" s="206"/>
      <c r="M2" s="206"/>
      <c r="N2" s="206"/>
      <c r="O2" s="206"/>
    </row>
    <row r="3" spans="2:15" ht="14.5" customHeight="1">
      <c r="B3" s="207" t="s">
        <v>33</v>
      </c>
      <c r="C3" s="207"/>
      <c r="D3" s="207"/>
      <c r="E3" s="207"/>
      <c r="F3" s="207"/>
      <c r="G3" s="207"/>
      <c r="H3" s="207"/>
      <c r="I3" s="207"/>
      <c r="J3" s="207"/>
      <c r="K3" s="207"/>
      <c r="L3" s="207"/>
      <c r="M3" s="207"/>
      <c r="N3" s="207"/>
      <c r="O3" s="207"/>
    </row>
    <row r="4" spans="2:15" ht="14.5" customHeight="1">
      <c r="B4" s="163"/>
      <c r="C4" s="163"/>
      <c r="D4" s="163"/>
      <c r="E4" s="163"/>
      <c r="F4" s="163"/>
      <c r="G4" s="163"/>
      <c r="H4" s="163"/>
      <c r="I4" s="163"/>
      <c r="J4" s="163"/>
      <c r="K4" s="163"/>
      <c r="L4" s="163"/>
      <c r="M4" s="163"/>
      <c r="N4" s="163"/>
      <c r="O4" s="105" t="s">
        <v>37</v>
      </c>
    </row>
    <row r="5" spans="2:15" ht="14.5" customHeight="1">
      <c r="B5" s="208" t="s">
        <v>0</v>
      </c>
      <c r="C5" s="195" t="s">
        <v>1</v>
      </c>
      <c r="D5" s="178" t="s">
        <v>89</v>
      </c>
      <c r="E5" s="169"/>
      <c r="F5" s="169"/>
      <c r="G5" s="169"/>
      <c r="H5" s="179"/>
      <c r="I5" s="169" t="s">
        <v>81</v>
      </c>
      <c r="J5" s="169"/>
      <c r="K5" s="178" t="s">
        <v>90</v>
      </c>
      <c r="L5" s="169"/>
      <c r="M5" s="169"/>
      <c r="N5" s="169"/>
      <c r="O5" s="179"/>
    </row>
    <row r="6" spans="2:15" ht="14.5" customHeight="1">
      <c r="B6" s="203"/>
      <c r="C6" s="196"/>
      <c r="D6" s="175" t="s">
        <v>91</v>
      </c>
      <c r="E6" s="176"/>
      <c r="F6" s="176"/>
      <c r="G6" s="176"/>
      <c r="H6" s="177"/>
      <c r="I6" s="176" t="s">
        <v>82</v>
      </c>
      <c r="J6" s="176"/>
      <c r="K6" s="175" t="s">
        <v>92</v>
      </c>
      <c r="L6" s="176"/>
      <c r="M6" s="176"/>
      <c r="N6" s="176"/>
      <c r="O6" s="177"/>
    </row>
    <row r="7" spans="2:15" ht="14.5" customHeight="1">
      <c r="B7" s="203"/>
      <c r="C7" s="203"/>
      <c r="D7" s="167">
        <v>2021</v>
      </c>
      <c r="E7" s="170"/>
      <c r="F7" s="180">
        <v>2020</v>
      </c>
      <c r="G7" s="180"/>
      <c r="H7" s="197" t="s">
        <v>23</v>
      </c>
      <c r="I7" s="199">
        <v>2021</v>
      </c>
      <c r="J7" s="167" t="s">
        <v>93</v>
      </c>
      <c r="K7" s="167">
        <v>2021</v>
      </c>
      <c r="L7" s="170"/>
      <c r="M7" s="180">
        <v>2020</v>
      </c>
      <c r="N7" s="170"/>
      <c r="O7" s="186" t="s">
        <v>23</v>
      </c>
    </row>
    <row r="8" spans="2:15" ht="14.5" customHeight="1">
      <c r="B8" s="201" t="s">
        <v>24</v>
      </c>
      <c r="C8" s="201" t="s">
        <v>25</v>
      </c>
      <c r="D8" s="171"/>
      <c r="E8" s="172"/>
      <c r="F8" s="181"/>
      <c r="G8" s="181"/>
      <c r="H8" s="198"/>
      <c r="I8" s="200"/>
      <c r="J8" s="168"/>
      <c r="K8" s="171"/>
      <c r="L8" s="172"/>
      <c r="M8" s="181"/>
      <c r="N8" s="172"/>
      <c r="O8" s="186"/>
    </row>
    <row r="9" spans="2:15" ht="14.5" customHeight="1">
      <c r="B9" s="201"/>
      <c r="C9" s="201"/>
      <c r="D9" s="162" t="s">
        <v>26</v>
      </c>
      <c r="E9" s="158" t="s">
        <v>2</v>
      </c>
      <c r="F9" s="161" t="s">
        <v>26</v>
      </c>
      <c r="G9" s="52" t="s">
        <v>2</v>
      </c>
      <c r="H9" s="189" t="s">
        <v>27</v>
      </c>
      <c r="I9" s="53" t="s">
        <v>26</v>
      </c>
      <c r="J9" s="191" t="s">
        <v>94</v>
      </c>
      <c r="K9" s="162" t="s">
        <v>26</v>
      </c>
      <c r="L9" s="51" t="s">
        <v>2</v>
      </c>
      <c r="M9" s="161" t="s">
        <v>26</v>
      </c>
      <c r="N9" s="51" t="s">
        <v>2</v>
      </c>
      <c r="O9" s="193" t="s">
        <v>27</v>
      </c>
    </row>
    <row r="10" spans="2:15" ht="14.5" customHeight="1">
      <c r="B10" s="202"/>
      <c r="C10" s="202"/>
      <c r="D10" s="159" t="s">
        <v>28</v>
      </c>
      <c r="E10" s="160" t="s">
        <v>29</v>
      </c>
      <c r="F10" s="49" t="s">
        <v>28</v>
      </c>
      <c r="G10" s="50" t="s">
        <v>29</v>
      </c>
      <c r="H10" s="190"/>
      <c r="I10" s="54" t="s">
        <v>28</v>
      </c>
      <c r="J10" s="192"/>
      <c r="K10" s="159" t="s">
        <v>28</v>
      </c>
      <c r="L10" s="160" t="s">
        <v>29</v>
      </c>
      <c r="M10" s="49" t="s">
        <v>28</v>
      </c>
      <c r="N10" s="160" t="s">
        <v>29</v>
      </c>
      <c r="O10" s="194"/>
    </row>
    <row r="11" spans="2:15" ht="14.5" customHeight="1">
      <c r="B11" s="62">
        <v>1</v>
      </c>
      <c r="C11" s="63" t="s">
        <v>11</v>
      </c>
      <c r="D11" s="64">
        <v>996</v>
      </c>
      <c r="E11" s="65">
        <v>0.17933021245948866</v>
      </c>
      <c r="F11" s="64">
        <v>827</v>
      </c>
      <c r="G11" s="66">
        <v>0.1418281598353627</v>
      </c>
      <c r="H11" s="67">
        <v>0.20435308343409919</v>
      </c>
      <c r="I11" s="68">
        <v>1797</v>
      </c>
      <c r="J11" s="69">
        <v>-0.44574290484140233</v>
      </c>
      <c r="K11" s="64">
        <v>8187</v>
      </c>
      <c r="L11" s="65">
        <v>0.18516759397475913</v>
      </c>
      <c r="M11" s="64">
        <v>4243</v>
      </c>
      <c r="N11" s="66">
        <v>0.13932945850983483</v>
      </c>
      <c r="O11" s="67">
        <v>0.92953099222248414</v>
      </c>
    </row>
    <row r="12" spans="2:15" ht="14.5" customHeight="1">
      <c r="B12" s="70">
        <v>2</v>
      </c>
      <c r="C12" s="71" t="s">
        <v>13</v>
      </c>
      <c r="D12" s="72">
        <v>715</v>
      </c>
      <c r="E12" s="73">
        <v>0.12873604609290601</v>
      </c>
      <c r="F12" s="72">
        <v>808</v>
      </c>
      <c r="G12" s="84">
        <v>0.13856971359972561</v>
      </c>
      <c r="H12" s="75">
        <v>-0.11509900990099009</v>
      </c>
      <c r="I12" s="96">
        <v>802</v>
      </c>
      <c r="J12" s="85">
        <v>-0.10847880299251866</v>
      </c>
      <c r="K12" s="72">
        <v>5630</v>
      </c>
      <c r="L12" s="73">
        <v>0.12733523318405934</v>
      </c>
      <c r="M12" s="72">
        <v>3979</v>
      </c>
      <c r="N12" s="84">
        <v>0.13066036186910979</v>
      </c>
      <c r="O12" s="75">
        <v>0.4149283739633074</v>
      </c>
    </row>
    <row r="13" spans="2:15" ht="14.5" customHeight="1">
      <c r="B13" s="70">
        <v>3</v>
      </c>
      <c r="C13" s="71" t="s">
        <v>16</v>
      </c>
      <c r="D13" s="72">
        <v>637</v>
      </c>
      <c r="E13" s="73">
        <v>0.11469211379186173</v>
      </c>
      <c r="F13" s="72">
        <v>798</v>
      </c>
      <c r="G13" s="84">
        <v>0.1368547418967587</v>
      </c>
      <c r="H13" s="75">
        <v>-0.20175438596491224</v>
      </c>
      <c r="I13" s="96">
        <v>735</v>
      </c>
      <c r="J13" s="85">
        <v>-0.1333333333333333</v>
      </c>
      <c r="K13" s="72">
        <v>5540</v>
      </c>
      <c r="L13" s="73">
        <v>0.12529967883475823</v>
      </c>
      <c r="M13" s="72">
        <v>4105</v>
      </c>
      <c r="N13" s="84">
        <v>0.13479788526581946</v>
      </c>
      <c r="O13" s="75">
        <v>0.3495736906211937</v>
      </c>
    </row>
    <row r="14" spans="2:15" ht="14.5" customHeight="1">
      <c r="B14" s="70">
        <v>4</v>
      </c>
      <c r="C14" s="71" t="s">
        <v>12</v>
      </c>
      <c r="D14" s="72">
        <v>589</v>
      </c>
      <c r="E14" s="73">
        <v>0.106049693914296</v>
      </c>
      <c r="F14" s="72">
        <v>335</v>
      </c>
      <c r="G14" s="84">
        <v>5.7451552049391182E-2</v>
      </c>
      <c r="H14" s="75">
        <v>0.75820895522388065</v>
      </c>
      <c r="I14" s="96">
        <v>633</v>
      </c>
      <c r="J14" s="85">
        <v>-6.9510268562401278E-2</v>
      </c>
      <c r="K14" s="72">
        <v>4057</v>
      </c>
      <c r="L14" s="73">
        <v>9.1758266612385217E-2</v>
      </c>
      <c r="M14" s="72">
        <v>2256</v>
      </c>
      <c r="N14" s="84">
        <v>7.4081371293468617E-2</v>
      </c>
      <c r="O14" s="75">
        <v>0.79831560283687941</v>
      </c>
    </row>
    <row r="15" spans="2:15" ht="14.5" customHeight="1">
      <c r="B15" s="97">
        <v>5</v>
      </c>
      <c r="C15" s="86" t="s">
        <v>9</v>
      </c>
      <c r="D15" s="98">
        <v>461</v>
      </c>
      <c r="E15" s="99">
        <v>8.300324090745409E-2</v>
      </c>
      <c r="F15" s="98">
        <v>614</v>
      </c>
      <c r="G15" s="100">
        <v>0.10529926256216772</v>
      </c>
      <c r="H15" s="101">
        <v>-0.249185667752443</v>
      </c>
      <c r="I15" s="102">
        <v>645</v>
      </c>
      <c r="J15" s="103">
        <v>-0.28527131782945736</v>
      </c>
      <c r="K15" s="98">
        <v>3541</v>
      </c>
      <c r="L15" s="99">
        <v>8.0087755009725425E-2</v>
      </c>
      <c r="M15" s="98">
        <v>3448</v>
      </c>
      <c r="N15" s="100">
        <v>0.11322365612583325</v>
      </c>
      <c r="O15" s="101">
        <v>2.6972157772621852E-2</v>
      </c>
    </row>
    <row r="16" spans="2:15" ht="14.5" customHeight="1">
      <c r="B16" s="62">
        <v>6</v>
      </c>
      <c r="C16" s="63" t="s">
        <v>17</v>
      </c>
      <c r="D16" s="64">
        <v>487</v>
      </c>
      <c r="E16" s="65">
        <v>8.7684551674468855E-2</v>
      </c>
      <c r="F16" s="64">
        <v>679</v>
      </c>
      <c r="G16" s="66">
        <v>0.11644657863145258</v>
      </c>
      <c r="H16" s="67">
        <v>-0.28276877761413843</v>
      </c>
      <c r="I16" s="68">
        <v>500</v>
      </c>
      <c r="J16" s="69">
        <v>-2.6000000000000023E-2</v>
      </c>
      <c r="K16" s="64">
        <v>3519</v>
      </c>
      <c r="L16" s="65">
        <v>7.9590175057674045E-2</v>
      </c>
      <c r="M16" s="64">
        <v>2794</v>
      </c>
      <c r="N16" s="66">
        <v>9.1747939447673468E-2</v>
      </c>
      <c r="O16" s="67">
        <v>0.25948460987831057</v>
      </c>
    </row>
    <row r="17" spans="2:23" ht="14.5" customHeight="1">
      <c r="B17" s="70">
        <v>7</v>
      </c>
      <c r="C17" s="71" t="s">
        <v>43</v>
      </c>
      <c r="D17" s="72">
        <v>390</v>
      </c>
      <c r="E17" s="73">
        <v>7.0219661505221465E-2</v>
      </c>
      <c r="F17" s="72">
        <v>257</v>
      </c>
      <c r="G17" s="84">
        <v>4.4074772766249354E-2</v>
      </c>
      <c r="H17" s="75">
        <v>0.51750972762645908</v>
      </c>
      <c r="I17" s="96">
        <v>480</v>
      </c>
      <c r="J17" s="85">
        <v>-0.1875</v>
      </c>
      <c r="K17" s="72">
        <v>3025</v>
      </c>
      <c r="L17" s="73">
        <v>6.8417243407065634E-2</v>
      </c>
      <c r="M17" s="72">
        <v>1422</v>
      </c>
      <c r="N17" s="84">
        <v>4.6694906905723574E-2</v>
      </c>
      <c r="O17" s="75">
        <v>1.1272855133614628</v>
      </c>
    </row>
    <row r="18" spans="2:23" ht="14.5" customHeight="1">
      <c r="B18" s="70">
        <v>8</v>
      </c>
      <c r="C18" s="71" t="s">
        <v>15</v>
      </c>
      <c r="D18" s="72">
        <v>222</v>
      </c>
      <c r="E18" s="73">
        <v>3.9971191933741448E-2</v>
      </c>
      <c r="F18" s="72">
        <v>380</v>
      </c>
      <c r="G18" s="84">
        <v>6.5168924712742243E-2</v>
      </c>
      <c r="H18" s="75">
        <v>-0.41578947368421049</v>
      </c>
      <c r="I18" s="96">
        <v>460</v>
      </c>
      <c r="J18" s="85">
        <v>-0.5173913043478261</v>
      </c>
      <c r="K18" s="72">
        <v>2761</v>
      </c>
      <c r="L18" s="73">
        <v>6.2446283982448995E-2</v>
      </c>
      <c r="M18" s="72">
        <v>2419</v>
      </c>
      <c r="N18" s="84">
        <v>7.9433881719370839E-2</v>
      </c>
      <c r="O18" s="75">
        <v>0.14138073584125666</v>
      </c>
    </row>
    <row r="19" spans="2:23" ht="14.5" customHeight="1">
      <c r="B19" s="70">
        <v>9</v>
      </c>
      <c r="C19" s="71" t="s">
        <v>18</v>
      </c>
      <c r="D19" s="72">
        <v>331</v>
      </c>
      <c r="E19" s="73">
        <v>5.9596687072380264E-2</v>
      </c>
      <c r="F19" s="72">
        <v>255</v>
      </c>
      <c r="G19" s="84">
        <v>4.3731778425655975E-2</v>
      </c>
      <c r="H19" s="75">
        <v>0.29803921568627456</v>
      </c>
      <c r="I19" s="96">
        <v>408</v>
      </c>
      <c r="J19" s="85">
        <v>-0.18872549019607843</v>
      </c>
      <c r="K19" s="72">
        <v>2137</v>
      </c>
      <c r="L19" s="73">
        <v>4.8333107160627858E-2</v>
      </c>
      <c r="M19" s="72">
        <v>1569</v>
      </c>
      <c r="N19" s="84">
        <v>5.1522017535218206E-2</v>
      </c>
      <c r="O19" s="75">
        <v>0.3620140216698533</v>
      </c>
    </row>
    <row r="20" spans="2:23" ht="14.5" customHeight="1">
      <c r="B20" s="97">
        <v>10</v>
      </c>
      <c r="C20" s="86" t="s">
        <v>14</v>
      </c>
      <c r="D20" s="98">
        <v>247</v>
      </c>
      <c r="E20" s="99">
        <v>4.4472452286640263E-2</v>
      </c>
      <c r="F20" s="98">
        <v>268</v>
      </c>
      <c r="G20" s="100">
        <v>4.5961241639512949E-2</v>
      </c>
      <c r="H20" s="101">
        <v>-7.8358208955223829E-2</v>
      </c>
      <c r="I20" s="102">
        <v>300</v>
      </c>
      <c r="J20" s="103">
        <v>-0.17666666666666664</v>
      </c>
      <c r="K20" s="98">
        <v>2049</v>
      </c>
      <c r="L20" s="99">
        <v>4.634278735242231E-2</v>
      </c>
      <c r="M20" s="98">
        <v>1642</v>
      </c>
      <c r="N20" s="100">
        <v>5.3919154106327784E-2</v>
      </c>
      <c r="O20" s="101">
        <v>0.24786845310596828</v>
      </c>
    </row>
    <row r="21" spans="2:23" ht="14.5" customHeight="1">
      <c r="B21" s="62">
        <v>11</v>
      </c>
      <c r="C21" s="63" t="s">
        <v>36</v>
      </c>
      <c r="D21" s="64">
        <v>11</v>
      </c>
      <c r="E21" s="65">
        <v>1.9805545552754773E-3</v>
      </c>
      <c r="F21" s="64">
        <v>289</v>
      </c>
      <c r="G21" s="66">
        <v>4.9562682215743441E-2</v>
      </c>
      <c r="H21" s="67">
        <v>-0.96193771626297575</v>
      </c>
      <c r="I21" s="68">
        <v>66</v>
      </c>
      <c r="J21" s="69">
        <v>-0.83333333333333337</v>
      </c>
      <c r="K21" s="64">
        <v>943</v>
      </c>
      <c r="L21" s="65">
        <v>2.1328086126566247E-2</v>
      </c>
      <c r="M21" s="64">
        <v>796</v>
      </c>
      <c r="N21" s="66">
        <v>2.6138639871277049E-2</v>
      </c>
      <c r="O21" s="67">
        <v>0.1846733668341709</v>
      </c>
    </row>
    <row r="22" spans="2:23" ht="14.5" customHeight="1">
      <c r="B22" s="70">
        <v>12</v>
      </c>
      <c r="C22" s="71" t="s">
        <v>4</v>
      </c>
      <c r="D22" s="72">
        <v>66</v>
      </c>
      <c r="E22" s="73">
        <v>1.1883327331652862E-2</v>
      </c>
      <c r="F22" s="72">
        <v>78</v>
      </c>
      <c r="G22" s="84">
        <v>1.3376779283141828E-2</v>
      </c>
      <c r="H22" s="75">
        <v>-0.15384615384615385</v>
      </c>
      <c r="I22" s="96">
        <v>26</v>
      </c>
      <c r="J22" s="85">
        <v>1.5384615384615383</v>
      </c>
      <c r="K22" s="72">
        <v>605</v>
      </c>
      <c r="L22" s="73">
        <v>1.3683448681413126E-2</v>
      </c>
      <c r="M22" s="72">
        <v>448</v>
      </c>
      <c r="N22" s="84">
        <v>1.4711194299412209E-2</v>
      </c>
      <c r="O22" s="75">
        <v>0.3504464285714286</v>
      </c>
    </row>
    <row r="23" spans="2:23" ht="14.5" customHeight="1">
      <c r="B23" s="70">
        <v>13</v>
      </c>
      <c r="C23" s="71" t="s">
        <v>19</v>
      </c>
      <c r="D23" s="72">
        <v>60</v>
      </c>
      <c r="E23" s="73">
        <v>1.0803024846957148E-2</v>
      </c>
      <c r="F23" s="72">
        <v>43</v>
      </c>
      <c r="G23" s="84">
        <v>7.3743783227576748E-3</v>
      </c>
      <c r="H23" s="75">
        <v>0.39534883720930236</v>
      </c>
      <c r="I23" s="96">
        <v>43</v>
      </c>
      <c r="J23" s="85">
        <v>0.39534883720930236</v>
      </c>
      <c r="K23" s="72">
        <v>276</v>
      </c>
      <c r="L23" s="73">
        <v>6.2423666711901209E-3</v>
      </c>
      <c r="M23" s="72">
        <v>193</v>
      </c>
      <c r="N23" s="84">
        <v>6.33763504416642E-3</v>
      </c>
      <c r="O23" s="75">
        <v>0.43005181347150256</v>
      </c>
    </row>
    <row r="24" spans="2:23" ht="14.5" customHeight="1">
      <c r="B24" s="70">
        <v>14</v>
      </c>
      <c r="C24" s="71" t="s">
        <v>73</v>
      </c>
      <c r="D24" s="72">
        <v>23</v>
      </c>
      <c r="E24" s="73">
        <v>4.1411595246669064E-3</v>
      </c>
      <c r="F24" s="72">
        <v>32</v>
      </c>
      <c r="G24" s="84">
        <v>5.4879094494940835E-3</v>
      </c>
      <c r="H24" s="75">
        <v>-0.28125</v>
      </c>
      <c r="I24" s="96">
        <v>23</v>
      </c>
      <c r="J24" s="85">
        <v>0</v>
      </c>
      <c r="K24" s="72">
        <v>221</v>
      </c>
      <c r="L24" s="73">
        <v>4.9984167910616549E-3</v>
      </c>
      <c r="M24" s="72">
        <v>121</v>
      </c>
      <c r="N24" s="84">
        <v>3.9733359603323151E-3</v>
      </c>
      <c r="O24" s="75">
        <v>0.82644628099173545</v>
      </c>
    </row>
    <row r="25" spans="2:23">
      <c r="B25" s="97">
        <v>15</v>
      </c>
      <c r="C25" s="86" t="s">
        <v>83</v>
      </c>
      <c r="D25" s="98">
        <v>28</v>
      </c>
      <c r="E25" s="99">
        <v>5.0414115952466688E-3</v>
      </c>
      <c r="F25" s="98">
        <v>26</v>
      </c>
      <c r="G25" s="100">
        <v>4.4589264277139426E-3</v>
      </c>
      <c r="H25" s="101">
        <v>7.6923076923076872E-2</v>
      </c>
      <c r="I25" s="102">
        <v>65</v>
      </c>
      <c r="J25" s="103">
        <v>-0.56923076923076921</v>
      </c>
      <c r="K25" s="98">
        <v>214</v>
      </c>
      <c r="L25" s="99">
        <v>4.8400958972271224E-3</v>
      </c>
      <c r="M25" s="98">
        <v>77</v>
      </c>
      <c r="N25" s="100">
        <v>2.5284865202114732E-3</v>
      </c>
      <c r="O25" s="101">
        <v>1.779220779220779</v>
      </c>
    </row>
    <row r="26" spans="2:23">
      <c r="B26" s="209" t="s">
        <v>49</v>
      </c>
      <c r="C26" s="210"/>
      <c r="D26" s="150">
        <f>SUM(D11:D25)</f>
        <v>5263</v>
      </c>
      <c r="E26" s="44">
        <f>D26/D28</f>
        <v>0.94760532949225784</v>
      </c>
      <c r="F26" s="150">
        <f>SUM(F11:F25)</f>
        <v>5689</v>
      </c>
      <c r="G26" s="44">
        <f>F26/F28</f>
        <v>0.97564740181787002</v>
      </c>
      <c r="H26" s="43">
        <f>D26/F26-1</f>
        <v>-7.4881349973633382E-2</v>
      </c>
      <c r="I26" s="150">
        <f>SUM(I11:I25)</f>
        <v>6983</v>
      </c>
      <c r="J26" s="44">
        <f>D26/I26-1</f>
        <v>-0.24631247314907634</v>
      </c>
      <c r="K26" s="150">
        <f>SUM(K11:K25)</f>
        <v>42705</v>
      </c>
      <c r="L26" s="44">
        <f>K26/K28</f>
        <v>0.96587053874338447</v>
      </c>
      <c r="M26" s="150">
        <f>SUM(M11:M25)</f>
        <v>29512</v>
      </c>
      <c r="N26" s="44">
        <f>M26/M28</f>
        <v>0.96909992447377924</v>
      </c>
      <c r="O26" s="43">
        <f>K26/M26-1</f>
        <v>0.44703849281648145</v>
      </c>
    </row>
    <row r="27" spans="2:23">
      <c r="B27" s="209" t="s">
        <v>30</v>
      </c>
      <c r="C27" s="210"/>
      <c r="D27" s="151">
        <f>D28-SUM(D11:D25)</f>
        <v>291</v>
      </c>
      <c r="E27" s="44">
        <f>D27/D28</f>
        <v>5.2394670507742165E-2</v>
      </c>
      <c r="F27" s="151">
        <f>F28-SUM(F11:F25)</f>
        <v>142</v>
      </c>
      <c r="G27" s="131">
        <f>F27/F28</f>
        <v>2.4352598182129995E-2</v>
      </c>
      <c r="H27" s="43">
        <f>D27/F27-1</f>
        <v>1.0492957746478875</v>
      </c>
      <c r="I27" s="151">
        <f>I28-SUM(I11:I25)</f>
        <v>292</v>
      </c>
      <c r="J27" s="132">
        <f>D27/I27-1</f>
        <v>-3.424657534246589E-3</v>
      </c>
      <c r="K27" s="151">
        <f>K28-SUM(K11:K25)</f>
        <v>1509</v>
      </c>
      <c r="L27" s="44">
        <f>K27/K28</f>
        <v>3.4129461256615555E-2</v>
      </c>
      <c r="M27" s="151">
        <f>M28-SUM(M11:M25)</f>
        <v>941</v>
      </c>
      <c r="N27" s="44">
        <f>M27/M28</f>
        <v>3.0900075526220733E-2</v>
      </c>
      <c r="O27" s="43">
        <f>K27/M27-1</f>
        <v>0.60361317747077581</v>
      </c>
    </row>
    <row r="28" spans="2:23">
      <c r="B28" s="211" t="s">
        <v>31</v>
      </c>
      <c r="C28" s="212"/>
      <c r="D28" s="46">
        <v>5554</v>
      </c>
      <c r="E28" s="78">
        <v>1</v>
      </c>
      <c r="F28" s="46">
        <v>5831</v>
      </c>
      <c r="G28" s="79">
        <v>1.0000000000000004</v>
      </c>
      <c r="H28" s="41">
        <v>-4.7504716172183103E-2</v>
      </c>
      <c r="I28" s="47">
        <v>7275</v>
      </c>
      <c r="J28" s="42">
        <v>-0.23656357388316152</v>
      </c>
      <c r="K28" s="46">
        <v>44214</v>
      </c>
      <c r="L28" s="78">
        <v>1</v>
      </c>
      <c r="M28" s="46">
        <v>30453</v>
      </c>
      <c r="N28" s="79">
        <v>0.99999999999999933</v>
      </c>
      <c r="O28" s="41">
        <v>0.45187666239779323</v>
      </c>
    </row>
    <row r="29" spans="2:23">
      <c r="B29" s="140" t="s">
        <v>74</v>
      </c>
      <c r="C29" s="142"/>
    </row>
    <row r="30" spans="2:23">
      <c r="B30" s="143" t="s">
        <v>75</v>
      </c>
    </row>
    <row r="31" spans="2:23">
      <c r="B31" s="144"/>
    </row>
    <row r="32" spans="2:23">
      <c r="B32" s="206" t="s">
        <v>84</v>
      </c>
      <c r="C32" s="206"/>
      <c r="D32" s="206"/>
      <c r="E32" s="206"/>
      <c r="F32" s="206"/>
      <c r="G32" s="206"/>
      <c r="H32" s="206"/>
      <c r="I32" s="206"/>
      <c r="J32" s="206"/>
      <c r="K32" s="206"/>
      <c r="L32" s="206"/>
      <c r="M32" s="142"/>
      <c r="P32" s="206" t="s">
        <v>76</v>
      </c>
      <c r="Q32" s="206"/>
      <c r="R32" s="206"/>
      <c r="S32" s="206"/>
      <c r="T32" s="206"/>
      <c r="U32" s="206"/>
      <c r="V32" s="206"/>
      <c r="W32" s="206"/>
    </row>
    <row r="33" spans="2:23">
      <c r="B33" s="207" t="s">
        <v>85</v>
      </c>
      <c r="C33" s="207"/>
      <c r="D33" s="207"/>
      <c r="E33" s="207"/>
      <c r="F33" s="207"/>
      <c r="G33" s="207"/>
      <c r="H33" s="207"/>
      <c r="I33" s="207"/>
      <c r="J33" s="207"/>
      <c r="K33" s="207"/>
      <c r="L33" s="207"/>
      <c r="M33" s="142"/>
      <c r="P33" s="207" t="s">
        <v>77</v>
      </c>
      <c r="Q33" s="207"/>
      <c r="R33" s="207"/>
      <c r="S33" s="207"/>
      <c r="T33" s="207"/>
      <c r="U33" s="207"/>
      <c r="V33" s="207"/>
      <c r="W33" s="207"/>
    </row>
    <row r="34" spans="2:23" ht="25.5" customHeight="1">
      <c r="B34" s="145"/>
      <c r="C34" s="145"/>
      <c r="D34" s="145"/>
      <c r="E34" s="145"/>
      <c r="F34" s="145"/>
      <c r="G34" s="145"/>
      <c r="H34" s="145"/>
      <c r="I34" s="145"/>
      <c r="J34" s="145"/>
      <c r="K34" s="104"/>
      <c r="L34" s="105" t="s">
        <v>37</v>
      </c>
      <c r="P34" s="145"/>
      <c r="Q34" s="145"/>
      <c r="R34" s="145"/>
      <c r="S34" s="145"/>
      <c r="T34" s="145"/>
      <c r="U34" s="145"/>
      <c r="V34" s="104"/>
      <c r="W34" s="105" t="s">
        <v>37</v>
      </c>
    </row>
    <row r="35" spans="2:23">
      <c r="B35" s="195" t="s">
        <v>0</v>
      </c>
      <c r="C35" s="195" t="s">
        <v>54</v>
      </c>
      <c r="D35" s="178" t="s">
        <v>89</v>
      </c>
      <c r="E35" s="169"/>
      <c r="F35" s="169"/>
      <c r="G35" s="169"/>
      <c r="H35" s="169"/>
      <c r="I35" s="179"/>
      <c r="J35" s="178" t="s">
        <v>81</v>
      </c>
      <c r="K35" s="169"/>
      <c r="L35" s="179"/>
      <c r="P35" s="208" t="s">
        <v>0</v>
      </c>
      <c r="Q35" s="208" t="s">
        <v>54</v>
      </c>
      <c r="R35" s="178" t="s">
        <v>90</v>
      </c>
      <c r="S35" s="169"/>
      <c r="T35" s="169"/>
      <c r="U35" s="169"/>
      <c r="V35" s="169"/>
      <c r="W35" s="179"/>
    </row>
    <row r="36" spans="2:23" ht="15" customHeight="1">
      <c r="B36" s="196"/>
      <c r="C36" s="196"/>
      <c r="D36" s="175" t="s">
        <v>91</v>
      </c>
      <c r="E36" s="176"/>
      <c r="F36" s="176"/>
      <c r="G36" s="176"/>
      <c r="H36" s="176"/>
      <c r="I36" s="177"/>
      <c r="J36" s="175" t="s">
        <v>82</v>
      </c>
      <c r="K36" s="176"/>
      <c r="L36" s="177"/>
      <c r="P36" s="203"/>
      <c r="Q36" s="203"/>
      <c r="R36" s="175" t="s">
        <v>92</v>
      </c>
      <c r="S36" s="176"/>
      <c r="T36" s="176"/>
      <c r="U36" s="176"/>
      <c r="V36" s="176"/>
      <c r="W36" s="177"/>
    </row>
    <row r="37" spans="2:23" ht="15" customHeight="1">
      <c r="B37" s="196"/>
      <c r="C37" s="196"/>
      <c r="D37" s="167">
        <v>2021</v>
      </c>
      <c r="E37" s="170"/>
      <c r="F37" s="180">
        <v>2020</v>
      </c>
      <c r="G37" s="170"/>
      <c r="H37" s="197" t="s">
        <v>23</v>
      </c>
      <c r="I37" s="213" t="s">
        <v>55</v>
      </c>
      <c r="J37" s="215">
        <v>2021</v>
      </c>
      <c r="K37" s="214" t="s">
        <v>93</v>
      </c>
      <c r="L37" s="213" t="s">
        <v>96</v>
      </c>
      <c r="P37" s="203"/>
      <c r="Q37" s="203"/>
      <c r="R37" s="167">
        <v>2021</v>
      </c>
      <c r="S37" s="170"/>
      <c r="T37" s="167">
        <v>2020</v>
      </c>
      <c r="U37" s="170"/>
      <c r="V37" s="197" t="s">
        <v>23</v>
      </c>
      <c r="W37" s="218" t="s">
        <v>67</v>
      </c>
    </row>
    <row r="38" spans="2:23">
      <c r="B38" s="187" t="s">
        <v>24</v>
      </c>
      <c r="C38" s="187" t="s">
        <v>54</v>
      </c>
      <c r="D38" s="171"/>
      <c r="E38" s="172"/>
      <c r="F38" s="181"/>
      <c r="G38" s="172"/>
      <c r="H38" s="198"/>
      <c r="I38" s="214"/>
      <c r="J38" s="215"/>
      <c r="K38" s="214"/>
      <c r="L38" s="214"/>
      <c r="P38" s="201" t="s">
        <v>24</v>
      </c>
      <c r="Q38" s="201" t="s">
        <v>54</v>
      </c>
      <c r="R38" s="171"/>
      <c r="S38" s="172"/>
      <c r="T38" s="171"/>
      <c r="U38" s="172"/>
      <c r="V38" s="198"/>
      <c r="W38" s="219"/>
    </row>
    <row r="39" spans="2:23" ht="15" customHeight="1">
      <c r="B39" s="187"/>
      <c r="C39" s="187"/>
      <c r="D39" s="162" t="s">
        <v>26</v>
      </c>
      <c r="E39" s="106" t="s">
        <v>2</v>
      </c>
      <c r="F39" s="162" t="s">
        <v>26</v>
      </c>
      <c r="G39" s="106" t="s">
        <v>2</v>
      </c>
      <c r="H39" s="189" t="s">
        <v>27</v>
      </c>
      <c r="I39" s="189" t="s">
        <v>56</v>
      </c>
      <c r="J39" s="107" t="s">
        <v>26</v>
      </c>
      <c r="K39" s="221" t="s">
        <v>94</v>
      </c>
      <c r="L39" s="221" t="s">
        <v>97</v>
      </c>
      <c r="P39" s="201"/>
      <c r="Q39" s="201"/>
      <c r="R39" s="162" t="s">
        <v>26</v>
      </c>
      <c r="S39" s="106" t="s">
        <v>2</v>
      </c>
      <c r="T39" s="162" t="s">
        <v>26</v>
      </c>
      <c r="U39" s="106" t="s">
        <v>2</v>
      </c>
      <c r="V39" s="189" t="s">
        <v>27</v>
      </c>
      <c r="W39" s="216" t="s">
        <v>68</v>
      </c>
    </row>
    <row r="40" spans="2:23" ht="14.25" customHeight="1">
      <c r="B40" s="188"/>
      <c r="C40" s="188"/>
      <c r="D40" s="159" t="s">
        <v>28</v>
      </c>
      <c r="E40" s="50" t="s">
        <v>29</v>
      </c>
      <c r="F40" s="159" t="s">
        <v>28</v>
      </c>
      <c r="G40" s="50" t="s">
        <v>29</v>
      </c>
      <c r="H40" s="220"/>
      <c r="I40" s="220"/>
      <c r="J40" s="159" t="s">
        <v>28</v>
      </c>
      <c r="K40" s="222"/>
      <c r="L40" s="222"/>
      <c r="P40" s="202"/>
      <c r="Q40" s="202"/>
      <c r="R40" s="159" t="s">
        <v>28</v>
      </c>
      <c r="S40" s="50" t="s">
        <v>29</v>
      </c>
      <c r="T40" s="159" t="s">
        <v>28</v>
      </c>
      <c r="U40" s="50" t="s">
        <v>29</v>
      </c>
      <c r="V40" s="190"/>
      <c r="W40" s="217"/>
    </row>
    <row r="41" spans="2:23">
      <c r="B41" s="62">
        <v>1</v>
      </c>
      <c r="C41" s="80" t="s">
        <v>57</v>
      </c>
      <c r="D41" s="64">
        <v>813</v>
      </c>
      <c r="E41" s="69">
        <v>0.14638098667626936</v>
      </c>
      <c r="F41" s="64">
        <v>653</v>
      </c>
      <c r="G41" s="69">
        <v>0.11198765220373864</v>
      </c>
      <c r="H41" s="108">
        <v>0.2450229709035221</v>
      </c>
      <c r="I41" s="109">
        <v>0</v>
      </c>
      <c r="J41" s="64">
        <v>1359</v>
      </c>
      <c r="K41" s="110">
        <v>-0.40176600441501109</v>
      </c>
      <c r="L41" s="111">
        <v>0</v>
      </c>
      <c r="P41" s="62">
        <v>1</v>
      </c>
      <c r="Q41" s="80" t="s">
        <v>57</v>
      </c>
      <c r="R41" s="64">
        <v>6536</v>
      </c>
      <c r="S41" s="69">
        <v>0.14782648030035736</v>
      </c>
      <c r="T41" s="64">
        <v>3473</v>
      </c>
      <c r="U41" s="69">
        <v>0.1140445933077201</v>
      </c>
      <c r="V41" s="67">
        <v>0.88194644399654476</v>
      </c>
      <c r="W41" s="111">
        <v>0</v>
      </c>
    </row>
    <row r="42" spans="2:23">
      <c r="B42" s="112">
        <v>2</v>
      </c>
      <c r="C42" s="82" t="s">
        <v>59</v>
      </c>
      <c r="D42" s="72">
        <v>589</v>
      </c>
      <c r="E42" s="85">
        <v>0.106049693914296</v>
      </c>
      <c r="F42" s="72">
        <v>335</v>
      </c>
      <c r="G42" s="85">
        <v>5.7451552049391182E-2</v>
      </c>
      <c r="H42" s="113">
        <v>0.75820895522388065</v>
      </c>
      <c r="I42" s="114">
        <v>2</v>
      </c>
      <c r="J42" s="72">
        <v>633</v>
      </c>
      <c r="K42" s="115">
        <v>-6.9510268562401278E-2</v>
      </c>
      <c r="L42" s="116">
        <v>0</v>
      </c>
      <c r="P42" s="112">
        <v>2</v>
      </c>
      <c r="Q42" s="82" t="s">
        <v>59</v>
      </c>
      <c r="R42" s="72">
        <v>4057</v>
      </c>
      <c r="S42" s="85">
        <v>9.1758266612385217E-2</v>
      </c>
      <c r="T42" s="72">
        <v>2255</v>
      </c>
      <c r="U42" s="85">
        <v>7.4048533806193154E-2</v>
      </c>
      <c r="V42" s="75">
        <v>0.79911308203991127</v>
      </c>
      <c r="W42" s="116">
        <v>2</v>
      </c>
    </row>
    <row r="43" spans="2:23">
      <c r="B43" s="112">
        <v>3</v>
      </c>
      <c r="C43" s="82" t="s">
        <v>65</v>
      </c>
      <c r="D43" s="72">
        <v>368</v>
      </c>
      <c r="E43" s="85">
        <v>6.6258552394670503E-2</v>
      </c>
      <c r="F43" s="72">
        <v>467</v>
      </c>
      <c r="G43" s="85">
        <v>8.0089178528554281E-2</v>
      </c>
      <c r="H43" s="113">
        <v>-0.21199143468950754</v>
      </c>
      <c r="I43" s="114">
        <v>0</v>
      </c>
      <c r="J43" s="72">
        <v>537</v>
      </c>
      <c r="K43" s="115">
        <v>-0.31471135940409678</v>
      </c>
      <c r="L43" s="116">
        <v>0</v>
      </c>
      <c r="P43" s="112">
        <v>3</v>
      </c>
      <c r="Q43" s="82" t="s">
        <v>58</v>
      </c>
      <c r="R43" s="72">
        <v>3474</v>
      </c>
      <c r="S43" s="85">
        <v>7.8572397883023476E-2</v>
      </c>
      <c r="T43" s="72">
        <v>3121</v>
      </c>
      <c r="U43" s="85">
        <v>0.10248579778675336</v>
      </c>
      <c r="V43" s="75">
        <v>0.11310477411086195</v>
      </c>
      <c r="W43" s="116">
        <v>-1</v>
      </c>
    </row>
    <row r="44" spans="2:23">
      <c r="B44" s="112">
        <v>4</v>
      </c>
      <c r="C44" s="82" t="s">
        <v>58</v>
      </c>
      <c r="D44" s="72">
        <v>359</v>
      </c>
      <c r="E44" s="85">
        <v>6.4638098667626931E-2</v>
      </c>
      <c r="F44" s="72">
        <v>642</v>
      </c>
      <c r="G44" s="85">
        <v>0.11010118333047504</v>
      </c>
      <c r="H44" s="113">
        <v>-0.44080996884735202</v>
      </c>
      <c r="I44" s="114">
        <v>-2</v>
      </c>
      <c r="J44" s="72">
        <v>435</v>
      </c>
      <c r="K44" s="115">
        <v>-0.17471264367816097</v>
      </c>
      <c r="L44" s="116">
        <v>0</v>
      </c>
      <c r="P44" s="112">
        <v>4</v>
      </c>
      <c r="Q44" s="82" t="s">
        <v>65</v>
      </c>
      <c r="R44" s="72">
        <v>2803</v>
      </c>
      <c r="S44" s="85">
        <v>6.3396209345456186E-2</v>
      </c>
      <c r="T44" s="72">
        <v>2826</v>
      </c>
      <c r="U44" s="85">
        <v>9.2798739040488618E-2</v>
      </c>
      <c r="V44" s="75">
        <v>-8.1387119603679725E-3</v>
      </c>
      <c r="W44" s="116">
        <v>-1</v>
      </c>
    </row>
    <row r="45" spans="2:23">
      <c r="B45" s="112">
        <v>5</v>
      </c>
      <c r="C45" s="87" t="s">
        <v>69</v>
      </c>
      <c r="D45" s="98">
        <v>268</v>
      </c>
      <c r="E45" s="103">
        <v>4.825351098307526E-2</v>
      </c>
      <c r="F45" s="98">
        <v>276</v>
      </c>
      <c r="G45" s="103">
        <v>4.7333219001886466E-2</v>
      </c>
      <c r="H45" s="117">
        <v>-2.8985507246376829E-2</v>
      </c>
      <c r="I45" s="118">
        <v>1</v>
      </c>
      <c r="J45" s="98">
        <v>187</v>
      </c>
      <c r="K45" s="119">
        <v>0.4331550802139037</v>
      </c>
      <c r="L45" s="120">
        <v>7</v>
      </c>
      <c r="P45" s="112">
        <v>5</v>
      </c>
      <c r="Q45" s="87" t="s">
        <v>60</v>
      </c>
      <c r="R45" s="98">
        <v>1866</v>
      </c>
      <c r="S45" s="103">
        <v>4.2203826842176689E-2</v>
      </c>
      <c r="T45" s="98">
        <v>1561</v>
      </c>
      <c r="U45" s="103">
        <v>5.1259317637014419E-2</v>
      </c>
      <c r="V45" s="101">
        <v>0.19538757206918644</v>
      </c>
      <c r="W45" s="120">
        <v>1</v>
      </c>
    </row>
    <row r="46" spans="2:23">
      <c r="B46" s="121">
        <v>6</v>
      </c>
      <c r="C46" s="80" t="s">
        <v>87</v>
      </c>
      <c r="D46" s="64">
        <v>223</v>
      </c>
      <c r="E46" s="69">
        <v>4.0151242347857399E-2</v>
      </c>
      <c r="F46" s="64">
        <v>142</v>
      </c>
      <c r="G46" s="69">
        <v>2.4352598182129995E-2</v>
      </c>
      <c r="H46" s="108">
        <v>0.57042253521126751</v>
      </c>
      <c r="I46" s="109">
        <v>6</v>
      </c>
      <c r="J46" s="64">
        <v>272</v>
      </c>
      <c r="K46" s="110">
        <v>-0.18014705882352944</v>
      </c>
      <c r="L46" s="111">
        <v>2</v>
      </c>
      <c r="P46" s="121">
        <v>6</v>
      </c>
      <c r="Q46" s="80" t="s">
        <v>61</v>
      </c>
      <c r="R46" s="64">
        <v>1861</v>
      </c>
      <c r="S46" s="69">
        <v>4.2090740489437735E-2</v>
      </c>
      <c r="T46" s="64">
        <v>1600</v>
      </c>
      <c r="U46" s="69">
        <v>5.2539979640757892E-2</v>
      </c>
      <c r="V46" s="67">
        <v>0.16312499999999996</v>
      </c>
      <c r="W46" s="111">
        <v>-1</v>
      </c>
    </row>
    <row r="47" spans="2:23">
      <c r="B47" s="112">
        <v>7</v>
      </c>
      <c r="C47" s="82" t="s">
        <v>61</v>
      </c>
      <c r="D47" s="72">
        <v>216</v>
      </c>
      <c r="E47" s="85">
        <v>3.8890889449045736E-2</v>
      </c>
      <c r="F47" s="72">
        <v>270</v>
      </c>
      <c r="G47" s="85">
        <v>4.6304235980106329E-2</v>
      </c>
      <c r="H47" s="113">
        <v>-0.19999999999999996</v>
      </c>
      <c r="I47" s="114">
        <v>0</v>
      </c>
      <c r="J47" s="72">
        <v>101</v>
      </c>
      <c r="K47" s="115">
        <v>1.1386138613861387</v>
      </c>
      <c r="L47" s="116">
        <v>11</v>
      </c>
      <c r="P47" s="112">
        <v>7</v>
      </c>
      <c r="Q47" s="82" t="s">
        <v>69</v>
      </c>
      <c r="R47" s="72">
        <v>1557</v>
      </c>
      <c r="S47" s="85">
        <v>3.5215090242909489E-2</v>
      </c>
      <c r="T47" s="72">
        <v>1037</v>
      </c>
      <c r="U47" s="85">
        <v>3.4052474304666208E-2</v>
      </c>
      <c r="V47" s="75">
        <v>0.5014464802314369</v>
      </c>
      <c r="W47" s="116">
        <v>0</v>
      </c>
    </row>
    <row r="48" spans="2:23">
      <c r="B48" s="112">
        <v>8</v>
      </c>
      <c r="C48" s="82" t="s">
        <v>86</v>
      </c>
      <c r="D48" s="72">
        <v>212</v>
      </c>
      <c r="E48" s="85">
        <v>3.8170687792581925E-2</v>
      </c>
      <c r="F48" s="72">
        <v>125</v>
      </c>
      <c r="G48" s="85">
        <v>2.1437146287086262E-2</v>
      </c>
      <c r="H48" s="113">
        <v>0.69599999999999995</v>
      </c>
      <c r="I48" s="114">
        <v>6</v>
      </c>
      <c r="J48" s="72">
        <v>299</v>
      </c>
      <c r="K48" s="115">
        <v>-0.29096989966555187</v>
      </c>
      <c r="L48" s="116">
        <v>-2</v>
      </c>
      <c r="P48" s="112">
        <v>8</v>
      </c>
      <c r="Q48" s="82" t="s">
        <v>71</v>
      </c>
      <c r="R48" s="72">
        <v>1482</v>
      </c>
      <c r="S48" s="85">
        <v>3.3518794951825213E-2</v>
      </c>
      <c r="T48" s="72">
        <v>383</v>
      </c>
      <c r="U48" s="85">
        <v>1.2576757626506421E-2</v>
      </c>
      <c r="V48" s="75">
        <v>2.8694516971279374</v>
      </c>
      <c r="W48" s="116">
        <v>16</v>
      </c>
    </row>
    <row r="49" spans="2:23">
      <c r="B49" s="112">
        <v>9</v>
      </c>
      <c r="C49" s="82" t="s">
        <v>88</v>
      </c>
      <c r="D49" s="72">
        <v>164</v>
      </c>
      <c r="E49" s="85">
        <v>2.9528267915016206E-2</v>
      </c>
      <c r="F49" s="72">
        <v>117</v>
      </c>
      <c r="G49" s="85">
        <v>2.0065168924712742E-2</v>
      </c>
      <c r="H49" s="113">
        <v>0.40170940170940161</v>
      </c>
      <c r="I49" s="114">
        <v>6</v>
      </c>
      <c r="J49" s="72">
        <v>187</v>
      </c>
      <c r="K49" s="115">
        <v>-0.12299465240641716</v>
      </c>
      <c r="L49" s="116">
        <v>3</v>
      </c>
      <c r="P49" s="112">
        <v>9</v>
      </c>
      <c r="Q49" s="82" t="s">
        <v>87</v>
      </c>
      <c r="R49" s="72">
        <v>1241</v>
      </c>
      <c r="S49" s="85">
        <v>2.8068032749807754E-2</v>
      </c>
      <c r="T49" s="72">
        <v>866</v>
      </c>
      <c r="U49" s="85">
        <v>2.8437263980560207E-2</v>
      </c>
      <c r="V49" s="75">
        <v>0.43302540415704383</v>
      </c>
      <c r="W49" s="116">
        <v>2</v>
      </c>
    </row>
    <row r="50" spans="2:23">
      <c r="B50" s="122">
        <v>10</v>
      </c>
      <c r="C50" s="87" t="s">
        <v>71</v>
      </c>
      <c r="D50" s="98">
        <v>160</v>
      </c>
      <c r="E50" s="103">
        <v>2.8808066258552395E-2</v>
      </c>
      <c r="F50" s="98">
        <v>94</v>
      </c>
      <c r="G50" s="103">
        <v>1.6120734007888871E-2</v>
      </c>
      <c r="H50" s="117">
        <v>0.7021276595744681</v>
      </c>
      <c r="I50" s="118">
        <v>9</v>
      </c>
      <c r="J50" s="98">
        <v>275</v>
      </c>
      <c r="K50" s="119">
        <v>-0.41818181818181821</v>
      </c>
      <c r="L50" s="120">
        <v>-3</v>
      </c>
      <c r="P50" s="122">
        <v>10</v>
      </c>
      <c r="Q50" s="87" t="s">
        <v>88</v>
      </c>
      <c r="R50" s="98">
        <v>1211</v>
      </c>
      <c r="S50" s="103">
        <v>2.7389514633374044E-2</v>
      </c>
      <c r="T50" s="98">
        <v>701</v>
      </c>
      <c r="U50" s="103">
        <v>2.3019078580107051E-2</v>
      </c>
      <c r="V50" s="101">
        <v>0.72753209700427957</v>
      </c>
      <c r="W50" s="120">
        <v>3</v>
      </c>
    </row>
    <row r="51" spans="2:23">
      <c r="B51" s="209" t="s">
        <v>62</v>
      </c>
      <c r="C51" s="210"/>
      <c r="D51" s="150">
        <f>SUM(D41:D50)</f>
        <v>3372</v>
      </c>
      <c r="E51" s="131">
        <f>D51/D53</f>
        <v>0.60712999639899168</v>
      </c>
      <c r="F51" s="150">
        <f>SUM(F41:F50)</f>
        <v>3121</v>
      </c>
      <c r="G51" s="131">
        <f>F51/F53</f>
        <v>0.5352426684959698</v>
      </c>
      <c r="H51" s="133">
        <f>D51/F51-1</f>
        <v>8.0422941364947098E-2</v>
      </c>
      <c r="I51" s="152"/>
      <c r="J51" s="150">
        <f>SUM(J41:J50)</f>
        <v>4285</v>
      </c>
      <c r="K51" s="29">
        <f>E51/J51-1</f>
        <v>-0.99985831271962688</v>
      </c>
      <c r="L51" s="134"/>
      <c r="P51" s="209" t="s">
        <v>62</v>
      </c>
      <c r="Q51" s="210"/>
      <c r="R51" s="150">
        <f>SUM(R41:R50)</f>
        <v>26088</v>
      </c>
      <c r="S51" s="131">
        <f>R51/R53</f>
        <v>0.59003935405075314</v>
      </c>
      <c r="T51" s="150">
        <f>SUM(T41:T50)</f>
        <v>17823</v>
      </c>
      <c r="U51" s="131">
        <f>T51/T53</f>
        <v>0.58526253571076736</v>
      </c>
      <c r="V51" s="133">
        <f>R51/T51-1</f>
        <v>0.46372664534590147</v>
      </c>
      <c r="W51" s="146"/>
    </row>
    <row r="52" spans="2:23">
      <c r="B52" s="209" t="s">
        <v>30</v>
      </c>
      <c r="C52" s="210"/>
      <c r="D52" s="150">
        <f>D53-D51</f>
        <v>2182</v>
      </c>
      <c r="E52" s="131">
        <f>D52/D53</f>
        <v>0.39287000360100827</v>
      </c>
      <c r="F52" s="150">
        <f>F53-F51</f>
        <v>2710</v>
      </c>
      <c r="G52" s="131">
        <f>F52/F53</f>
        <v>0.4647573315040302</v>
      </c>
      <c r="H52" s="133">
        <f>D52/F52-1</f>
        <v>-0.19483394833948342</v>
      </c>
      <c r="I52" s="151"/>
      <c r="J52" s="150">
        <f>J53-SUM(J41:J50)</f>
        <v>2990</v>
      </c>
      <c r="K52" s="29">
        <f>E52/J52-1</f>
        <v>-0.99986860534996624</v>
      </c>
      <c r="L52" s="134"/>
      <c r="P52" s="209" t="s">
        <v>30</v>
      </c>
      <c r="Q52" s="210"/>
      <c r="R52" s="150">
        <f>R53-R51</f>
        <v>18126</v>
      </c>
      <c r="S52" s="131">
        <f>R52/R53</f>
        <v>0.40996064594924686</v>
      </c>
      <c r="T52" s="150">
        <f>T53-T51</f>
        <v>12630</v>
      </c>
      <c r="U52" s="131">
        <f>T52/T53</f>
        <v>0.41473746428923258</v>
      </c>
      <c r="V52" s="133">
        <f>R52/T52-1</f>
        <v>0.43515439429928748</v>
      </c>
      <c r="W52" s="147"/>
    </row>
    <row r="53" spans="2:23">
      <c r="B53" s="211" t="s">
        <v>63</v>
      </c>
      <c r="C53" s="212"/>
      <c r="D53" s="35">
        <v>5554</v>
      </c>
      <c r="E53" s="123">
        <v>1</v>
      </c>
      <c r="F53" s="35">
        <v>5831</v>
      </c>
      <c r="G53" s="123">
        <v>1</v>
      </c>
      <c r="H53" s="37">
        <v>-4.7504716172183103E-2</v>
      </c>
      <c r="I53" s="37"/>
      <c r="J53" s="35">
        <v>7275</v>
      </c>
      <c r="K53" s="12">
        <v>-0.23656357388316152</v>
      </c>
      <c r="L53" s="124"/>
      <c r="P53" s="211" t="s">
        <v>63</v>
      </c>
      <c r="Q53" s="212"/>
      <c r="R53" s="35">
        <v>44214</v>
      </c>
      <c r="S53" s="123">
        <v>1</v>
      </c>
      <c r="T53" s="35">
        <v>30453</v>
      </c>
      <c r="U53" s="123">
        <v>1</v>
      </c>
      <c r="V53" s="135">
        <v>0.45187666239779323</v>
      </c>
      <c r="W53" s="124"/>
    </row>
    <row r="54" spans="2:23">
      <c r="B54" s="140" t="s">
        <v>74</v>
      </c>
      <c r="P54" s="140" t="s">
        <v>74</v>
      </c>
    </row>
    <row r="55" spans="2:23">
      <c r="B55" s="143" t="s">
        <v>75</v>
      </c>
      <c r="P55" s="143" t="s">
        <v>75</v>
      </c>
    </row>
    <row r="63" spans="2:23" ht="15" customHeight="1"/>
    <row r="65" ht="15" customHeight="1"/>
  </sheetData>
  <mergeCells count="67">
    <mergeCell ref="B52:C52"/>
    <mergeCell ref="P52:Q52"/>
    <mergeCell ref="B53:C53"/>
    <mergeCell ref="P53:Q53"/>
    <mergeCell ref="K39:K40"/>
    <mergeCell ref="L39:L40"/>
    <mergeCell ref="V39:V40"/>
    <mergeCell ref="W39:W40"/>
    <mergeCell ref="B51:C51"/>
    <mergeCell ref="P51:Q51"/>
    <mergeCell ref="R37:S38"/>
    <mergeCell ref="T37:U38"/>
    <mergeCell ref="V37:V38"/>
    <mergeCell ref="W37:W38"/>
    <mergeCell ref="B38:B40"/>
    <mergeCell ref="C38:C40"/>
    <mergeCell ref="P38:P40"/>
    <mergeCell ref="Q38:Q40"/>
    <mergeCell ref="H39:H40"/>
    <mergeCell ref="I39:I40"/>
    <mergeCell ref="R35:W35"/>
    <mergeCell ref="D36:I36"/>
    <mergeCell ref="J36:L36"/>
    <mergeCell ref="R36:W36"/>
    <mergeCell ref="D37:E38"/>
    <mergeCell ref="F37:G38"/>
    <mergeCell ref="H37:H38"/>
    <mergeCell ref="I37:I38"/>
    <mergeCell ref="J37:J38"/>
    <mergeCell ref="K37:K38"/>
    <mergeCell ref="B35:B37"/>
    <mergeCell ref="C35:C37"/>
    <mergeCell ref="D35:I35"/>
    <mergeCell ref="J35:L35"/>
    <mergeCell ref="P35:P37"/>
    <mergeCell ref="Q35:Q37"/>
    <mergeCell ref="L37:L38"/>
    <mergeCell ref="B26:C26"/>
    <mergeCell ref="B27:C27"/>
    <mergeCell ref="B28:C28"/>
    <mergeCell ref="B32:L32"/>
    <mergeCell ref="P32:W32"/>
    <mergeCell ref="B33:L33"/>
    <mergeCell ref="P33:W33"/>
    <mergeCell ref="M7:N8"/>
    <mergeCell ref="O7:O8"/>
    <mergeCell ref="B8:B10"/>
    <mergeCell ref="C8:C10"/>
    <mergeCell ref="H9:H10"/>
    <mergeCell ref="J9:J10"/>
    <mergeCell ref="O9:O10"/>
    <mergeCell ref="D7:E8"/>
    <mergeCell ref="F7:G8"/>
    <mergeCell ref="H7:H8"/>
    <mergeCell ref="I7:I8"/>
    <mergeCell ref="J7:J8"/>
    <mergeCell ref="K7:L8"/>
    <mergeCell ref="B2:O2"/>
    <mergeCell ref="B3:O3"/>
    <mergeCell ref="B5:B7"/>
    <mergeCell ref="C5:C7"/>
    <mergeCell ref="D5:H5"/>
    <mergeCell ref="I5:J5"/>
    <mergeCell ref="K5:O5"/>
    <mergeCell ref="D6:H6"/>
    <mergeCell ref="I6:J6"/>
    <mergeCell ref="K6:O6"/>
  </mergeCells>
  <conditionalFormatting sqref="H27 J27 O27">
    <cfRule type="cellIs" dxfId="40" priority="38" operator="lessThan">
      <formula>0</formula>
    </cfRule>
  </conditionalFormatting>
  <conditionalFormatting sqref="H26 O26">
    <cfRule type="cellIs" dxfId="39" priority="37" operator="lessThan">
      <formula>0</formula>
    </cfRule>
  </conditionalFormatting>
  <conditionalFormatting sqref="K52">
    <cfRule type="cellIs" dxfId="38" priority="35" operator="lessThan">
      <formula>0</formula>
    </cfRule>
  </conditionalFormatting>
  <conditionalFormatting sqref="H52 J52">
    <cfRule type="cellIs" dxfId="37" priority="36" operator="lessThan">
      <formula>0</formula>
    </cfRule>
  </conditionalFormatting>
  <conditionalFormatting sqref="K51">
    <cfRule type="cellIs" dxfId="36" priority="33" operator="lessThan">
      <formula>0</formula>
    </cfRule>
  </conditionalFormatting>
  <conditionalFormatting sqref="H51">
    <cfRule type="cellIs" dxfId="35" priority="34" operator="lessThan">
      <formula>0</formula>
    </cfRule>
  </conditionalFormatting>
  <conditionalFormatting sqref="L52">
    <cfRule type="cellIs" dxfId="34" priority="31" operator="lessThan">
      <formula>0</formula>
    </cfRule>
  </conditionalFormatting>
  <conditionalFormatting sqref="K52">
    <cfRule type="cellIs" dxfId="33" priority="32" operator="lessThan">
      <formula>0</formula>
    </cfRule>
  </conditionalFormatting>
  <conditionalFormatting sqref="L51">
    <cfRule type="cellIs" dxfId="32" priority="29" operator="lessThan">
      <formula>0</formula>
    </cfRule>
  </conditionalFormatting>
  <conditionalFormatting sqref="K51">
    <cfRule type="cellIs" dxfId="31" priority="30" operator="lessThan">
      <formula>0</formula>
    </cfRule>
  </conditionalFormatting>
  <conditionalFormatting sqref="O28 J28 H28">
    <cfRule type="cellIs" dxfId="30" priority="28" operator="lessThan">
      <formula>0</formula>
    </cfRule>
  </conditionalFormatting>
  <conditionalFormatting sqref="K41:K50 H41:H50">
    <cfRule type="cellIs" dxfId="29" priority="27" operator="lessThan">
      <formula>0</formula>
    </cfRule>
  </conditionalFormatting>
  <conditionalFormatting sqref="L41:L50">
    <cfRule type="cellIs" dxfId="28" priority="24" operator="lessThan">
      <formula>0</formula>
    </cfRule>
    <cfRule type="cellIs" dxfId="27" priority="25" operator="equal">
      <formula>0</formula>
    </cfRule>
    <cfRule type="cellIs" dxfId="26" priority="26" operator="greaterThan">
      <formula>0</formula>
    </cfRule>
  </conditionalFormatting>
  <conditionalFormatting sqref="I41:I50">
    <cfRule type="cellIs" dxfId="25" priority="21" operator="lessThan">
      <formula>0</formula>
    </cfRule>
    <cfRule type="cellIs" dxfId="24" priority="22" operator="equal">
      <formula>0</formula>
    </cfRule>
    <cfRule type="cellIs" dxfId="23" priority="23" operator="greaterThan">
      <formula>0</formula>
    </cfRule>
  </conditionalFormatting>
  <conditionalFormatting sqref="H53:I53 K53">
    <cfRule type="cellIs" dxfId="22" priority="20" operator="lessThan">
      <formula>0</formula>
    </cfRule>
  </conditionalFormatting>
  <conditionalFormatting sqref="L53">
    <cfRule type="cellIs" dxfId="21" priority="19" operator="lessThan">
      <formula>0</formula>
    </cfRule>
  </conditionalFormatting>
  <conditionalFormatting sqref="H11:H15 J11:J15 O11:O15">
    <cfRule type="cellIs" dxfId="20" priority="18" operator="lessThan">
      <formula>0</formula>
    </cfRule>
  </conditionalFormatting>
  <conditionalFormatting sqref="H16:H25 J16:J25 O16:O25">
    <cfRule type="cellIs" dxfId="19" priority="17" operator="lessThan">
      <formula>0</formula>
    </cfRule>
  </conditionalFormatting>
  <conditionalFormatting sqref="D11:E25 G11:J25 L11:L25 N11:O25">
    <cfRule type="cellIs" dxfId="18" priority="16" operator="equal">
      <formula>0</formula>
    </cfRule>
  </conditionalFormatting>
  <conditionalFormatting sqref="F11:F25">
    <cfRule type="cellIs" dxfId="17" priority="15" operator="equal">
      <formula>0</formula>
    </cfRule>
  </conditionalFormatting>
  <conditionalFormatting sqref="K11:K25">
    <cfRule type="cellIs" dxfId="16" priority="14" operator="equal">
      <formula>0</formula>
    </cfRule>
  </conditionalFormatting>
  <conditionalFormatting sqref="M11:M25">
    <cfRule type="cellIs" dxfId="15" priority="13" operator="equal">
      <formula>0</formula>
    </cfRule>
  </conditionalFormatting>
  <conditionalFormatting sqref="V51">
    <cfRule type="cellIs" dxfId="14" priority="7" operator="lessThan">
      <formula>0</formula>
    </cfRule>
  </conditionalFormatting>
  <conditionalFormatting sqref="W51">
    <cfRule type="cellIs" dxfId="13" priority="10" operator="lessThan">
      <formula>0</formula>
    </cfRule>
    <cfRule type="cellIs" dxfId="12" priority="11" operator="equal">
      <formula>0</formula>
    </cfRule>
    <cfRule type="cellIs" dxfId="11" priority="12" operator="greaterThan">
      <formula>0</formula>
    </cfRule>
  </conditionalFormatting>
  <conditionalFormatting sqref="W52">
    <cfRule type="cellIs" dxfId="10" priority="9" operator="lessThan">
      <formula>0</formula>
    </cfRule>
  </conditionalFormatting>
  <conditionalFormatting sqref="V52">
    <cfRule type="cellIs" dxfId="9" priority="8" operator="lessThan">
      <formula>0</formula>
    </cfRule>
  </conditionalFormatting>
  <conditionalFormatting sqref="V41:V50">
    <cfRule type="cellIs" dxfId="8" priority="6" operator="lessThan">
      <formula>0</formula>
    </cfRule>
  </conditionalFormatting>
  <conditionalFormatting sqref="W41:W50">
    <cfRule type="cellIs" dxfId="7" priority="3" operator="lessThan">
      <formula>0</formula>
    </cfRule>
    <cfRule type="cellIs" dxfId="6" priority="4" operator="equal">
      <formula>0</formula>
    </cfRule>
    <cfRule type="cellIs" dxfId="5" priority="5" operator="greaterThan">
      <formula>0</formula>
    </cfRule>
  </conditionalFormatting>
  <conditionalFormatting sqref="V53">
    <cfRule type="cellIs" dxfId="4" priority="2" operator="lessThan">
      <formula>0</formula>
    </cfRule>
  </conditionalFormatting>
  <conditionalFormatting sqref="W53">
    <cfRule type="cellIs" dxfId="3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horizontalDpi="4294967292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5">
    <pageSetUpPr fitToPage="1"/>
  </sheetPr>
  <dimension ref="B1:O23"/>
  <sheetViews>
    <sheetView showGridLines="0" zoomScale="90" zoomScaleNormal="90" workbookViewId="0">
      <selection activeCell="B25" sqref="B25"/>
    </sheetView>
  </sheetViews>
  <sheetFormatPr defaultRowHeight="14.5"/>
  <cols>
    <col min="1" max="1" width="1.1796875" customWidth="1"/>
    <col min="2" max="2" width="9.1796875" customWidth="1"/>
    <col min="3" max="3" width="18.453125" customWidth="1"/>
    <col min="4" max="14" width="9" customWidth="1"/>
    <col min="15" max="15" width="11.453125" customWidth="1"/>
  </cols>
  <sheetData>
    <row r="1" spans="2:15">
      <c r="B1" t="s">
        <v>7</v>
      </c>
      <c r="E1" s="36"/>
      <c r="O1" s="61">
        <v>44412</v>
      </c>
    </row>
    <row r="2" spans="2:15">
      <c r="B2" s="223" t="s">
        <v>35</v>
      </c>
      <c r="C2" s="223"/>
      <c r="D2" s="223"/>
      <c r="E2" s="223"/>
      <c r="F2" s="223"/>
      <c r="G2" s="223"/>
      <c r="H2" s="223"/>
      <c r="I2" s="223"/>
      <c r="J2" s="223"/>
      <c r="K2" s="223"/>
      <c r="L2" s="223"/>
      <c r="M2" s="223"/>
      <c r="N2" s="223"/>
      <c r="O2" s="14"/>
    </row>
    <row r="3" spans="2:15">
      <c r="B3" s="224" t="s">
        <v>34</v>
      </c>
      <c r="C3" s="224"/>
      <c r="D3" s="224"/>
      <c r="E3" s="224"/>
      <c r="F3" s="224"/>
      <c r="G3" s="224"/>
      <c r="H3" s="224"/>
      <c r="I3" s="224"/>
      <c r="J3" s="224"/>
      <c r="K3" s="224"/>
      <c r="L3" s="224"/>
      <c r="M3" s="224"/>
      <c r="N3" s="224"/>
      <c r="O3" s="33" t="s">
        <v>32</v>
      </c>
    </row>
    <row r="4" spans="2:15" ht="15" customHeight="1">
      <c r="B4" s="208" t="s">
        <v>0</v>
      </c>
      <c r="C4" s="195" t="s">
        <v>1</v>
      </c>
      <c r="D4" s="178" t="s">
        <v>89</v>
      </c>
      <c r="E4" s="169"/>
      <c r="F4" s="169"/>
      <c r="G4" s="169"/>
      <c r="H4" s="179"/>
      <c r="I4" s="169" t="s">
        <v>81</v>
      </c>
      <c r="J4" s="169"/>
      <c r="K4" s="178" t="s">
        <v>90</v>
      </c>
      <c r="L4" s="169"/>
      <c r="M4" s="169"/>
      <c r="N4" s="169"/>
      <c r="O4" s="179"/>
    </row>
    <row r="5" spans="2:15">
      <c r="B5" s="203"/>
      <c r="C5" s="196"/>
      <c r="D5" s="175" t="s">
        <v>91</v>
      </c>
      <c r="E5" s="176"/>
      <c r="F5" s="176"/>
      <c r="G5" s="176"/>
      <c r="H5" s="177"/>
      <c r="I5" s="176" t="s">
        <v>82</v>
      </c>
      <c r="J5" s="176"/>
      <c r="K5" s="175" t="s">
        <v>92</v>
      </c>
      <c r="L5" s="176"/>
      <c r="M5" s="176"/>
      <c r="N5" s="176"/>
      <c r="O5" s="177"/>
    </row>
    <row r="6" spans="2:15" ht="19.5" customHeight="1">
      <c r="B6" s="203"/>
      <c r="C6" s="203"/>
      <c r="D6" s="167">
        <v>2021</v>
      </c>
      <c r="E6" s="170"/>
      <c r="F6" s="180">
        <v>2020</v>
      </c>
      <c r="G6" s="180"/>
      <c r="H6" s="197" t="s">
        <v>23</v>
      </c>
      <c r="I6" s="199">
        <v>2021</v>
      </c>
      <c r="J6" s="167" t="s">
        <v>93</v>
      </c>
      <c r="K6" s="167">
        <v>2021</v>
      </c>
      <c r="L6" s="170"/>
      <c r="M6" s="180">
        <v>2020</v>
      </c>
      <c r="N6" s="170"/>
      <c r="O6" s="186" t="s">
        <v>23</v>
      </c>
    </row>
    <row r="7" spans="2:15" ht="19.5" customHeight="1">
      <c r="B7" s="201" t="s">
        <v>24</v>
      </c>
      <c r="C7" s="201" t="s">
        <v>25</v>
      </c>
      <c r="D7" s="171"/>
      <c r="E7" s="172"/>
      <c r="F7" s="181"/>
      <c r="G7" s="181"/>
      <c r="H7" s="198"/>
      <c r="I7" s="200"/>
      <c r="J7" s="168"/>
      <c r="K7" s="171"/>
      <c r="L7" s="172"/>
      <c r="M7" s="181"/>
      <c r="N7" s="172"/>
      <c r="O7" s="186"/>
    </row>
    <row r="8" spans="2:15" ht="15" customHeight="1">
      <c r="B8" s="201"/>
      <c r="C8" s="201"/>
      <c r="D8" s="162" t="s">
        <v>26</v>
      </c>
      <c r="E8" s="158" t="s">
        <v>2</v>
      </c>
      <c r="F8" s="161" t="s">
        <v>26</v>
      </c>
      <c r="G8" s="52" t="s">
        <v>2</v>
      </c>
      <c r="H8" s="189" t="s">
        <v>27</v>
      </c>
      <c r="I8" s="53" t="s">
        <v>26</v>
      </c>
      <c r="J8" s="191" t="s">
        <v>94</v>
      </c>
      <c r="K8" s="162" t="s">
        <v>26</v>
      </c>
      <c r="L8" s="51" t="s">
        <v>2</v>
      </c>
      <c r="M8" s="161" t="s">
        <v>26</v>
      </c>
      <c r="N8" s="51" t="s">
        <v>2</v>
      </c>
      <c r="O8" s="193" t="s">
        <v>27</v>
      </c>
    </row>
    <row r="9" spans="2:15" ht="15" customHeight="1">
      <c r="B9" s="202"/>
      <c r="C9" s="202"/>
      <c r="D9" s="159" t="s">
        <v>28</v>
      </c>
      <c r="E9" s="160" t="s">
        <v>29</v>
      </c>
      <c r="F9" s="49" t="s">
        <v>28</v>
      </c>
      <c r="G9" s="50" t="s">
        <v>29</v>
      </c>
      <c r="H9" s="190"/>
      <c r="I9" s="54" t="s">
        <v>28</v>
      </c>
      <c r="J9" s="192"/>
      <c r="K9" s="159" t="s">
        <v>28</v>
      </c>
      <c r="L9" s="160" t="s">
        <v>29</v>
      </c>
      <c r="M9" s="49" t="s">
        <v>28</v>
      </c>
      <c r="N9" s="160" t="s">
        <v>29</v>
      </c>
      <c r="O9" s="194"/>
    </row>
    <row r="10" spans="2:15">
      <c r="B10" s="62">
        <v>1</v>
      </c>
      <c r="C10" s="63" t="s">
        <v>9</v>
      </c>
      <c r="D10" s="64">
        <v>74</v>
      </c>
      <c r="E10" s="65">
        <v>0.49333333333333335</v>
      </c>
      <c r="F10" s="64">
        <v>35</v>
      </c>
      <c r="G10" s="66">
        <v>0.22012578616352202</v>
      </c>
      <c r="H10" s="67">
        <v>1.1142857142857143</v>
      </c>
      <c r="I10" s="68">
        <v>45</v>
      </c>
      <c r="J10" s="69">
        <v>0.64444444444444438</v>
      </c>
      <c r="K10" s="64">
        <v>314</v>
      </c>
      <c r="L10" s="65">
        <v>0.38574938574938578</v>
      </c>
      <c r="M10" s="64">
        <v>344</v>
      </c>
      <c r="N10" s="66">
        <v>0.40423031727379555</v>
      </c>
      <c r="O10" s="67">
        <v>-8.7209302325581439E-2</v>
      </c>
    </row>
    <row r="11" spans="2:15">
      <c r="B11" s="70">
        <v>2</v>
      </c>
      <c r="C11" s="71" t="s">
        <v>47</v>
      </c>
      <c r="D11" s="72">
        <v>38</v>
      </c>
      <c r="E11" s="73">
        <v>0.25333333333333335</v>
      </c>
      <c r="F11" s="72">
        <v>76</v>
      </c>
      <c r="G11" s="84">
        <v>0.4779874213836478</v>
      </c>
      <c r="H11" s="75">
        <v>-0.5</v>
      </c>
      <c r="I11" s="96">
        <v>62</v>
      </c>
      <c r="J11" s="85">
        <v>-0.38709677419354838</v>
      </c>
      <c r="K11" s="72">
        <v>193</v>
      </c>
      <c r="L11" s="73">
        <v>0.23710073710073709</v>
      </c>
      <c r="M11" s="72">
        <v>223</v>
      </c>
      <c r="N11" s="84">
        <v>0.26204465334900118</v>
      </c>
      <c r="O11" s="75">
        <v>-0.13452914798206284</v>
      </c>
    </row>
    <row r="12" spans="2:15">
      <c r="B12" s="70">
        <v>3</v>
      </c>
      <c r="C12" s="71" t="s">
        <v>12</v>
      </c>
      <c r="D12" s="72">
        <v>4</v>
      </c>
      <c r="E12" s="73">
        <v>2.6666666666666668E-2</v>
      </c>
      <c r="F12" s="72">
        <v>11</v>
      </c>
      <c r="G12" s="84">
        <v>6.9182389937106917E-2</v>
      </c>
      <c r="H12" s="75">
        <v>-0.63636363636363635</v>
      </c>
      <c r="I12" s="96">
        <v>20</v>
      </c>
      <c r="J12" s="85">
        <v>-0.8</v>
      </c>
      <c r="K12" s="72">
        <v>59</v>
      </c>
      <c r="L12" s="73">
        <v>7.2481572481572484E-2</v>
      </c>
      <c r="M12" s="72">
        <v>37</v>
      </c>
      <c r="N12" s="84">
        <v>4.3478260869565216E-2</v>
      </c>
      <c r="O12" s="75">
        <v>0.59459459459459452</v>
      </c>
    </row>
    <row r="13" spans="2:15">
      <c r="B13" s="70">
        <v>4</v>
      </c>
      <c r="C13" s="71" t="s">
        <v>80</v>
      </c>
      <c r="D13" s="72">
        <v>0</v>
      </c>
      <c r="E13" s="73">
        <v>0</v>
      </c>
      <c r="F13" s="72">
        <v>0</v>
      </c>
      <c r="G13" s="84">
        <v>0</v>
      </c>
      <c r="H13" s="75"/>
      <c r="I13" s="96">
        <v>5</v>
      </c>
      <c r="J13" s="85">
        <v>-1</v>
      </c>
      <c r="K13" s="72">
        <v>56</v>
      </c>
      <c r="L13" s="73">
        <v>6.8796068796068796E-2</v>
      </c>
      <c r="M13" s="72">
        <v>50</v>
      </c>
      <c r="N13" s="84">
        <v>5.8754406580493537E-2</v>
      </c>
      <c r="O13" s="75">
        <v>0.12000000000000011</v>
      </c>
    </row>
    <row r="14" spans="2:15">
      <c r="B14" s="97">
        <v>5</v>
      </c>
      <c r="C14" s="86" t="s">
        <v>4</v>
      </c>
      <c r="D14" s="98">
        <v>15</v>
      </c>
      <c r="E14" s="99">
        <v>0.1</v>
      </c>
      <c r="F14" s="98">
        <v>1</v>
      </c>
      <c r="G14" s="100">
        <v>6.2893081761006293E-3</v>
      </c>
      <c r="H14" s="101">
        <v>14</v>
      </c>
      <c r="I14" s="102">
        <v>6</v>
      </c>
      <c r="J14" s="103">
        <v>1.5</v>
      </c>
      <c r="K14" s="98">
        <v>42</v>
      </c>
      <c r="L14" s="99">
        <v>5.1597051597051594E-2</v>
      </c>
      <c r="M14" s="98">
        <v>56</v>
      </c>
      <c r="N14" s="100">
        <v>6.5804935370152765E-2</v>
      </c>
      <c r="O14" s="101">
        <v>-0.25</v>
      </c>
    </row>
    <row r="15" spans="2:15">
      <c r="B15" s="184" t="s">
        <v>50</v>
      </c>
      <c r="C15" s="185"/>
      <c r="D15" s="27">
        <f>SUM(D10:D14)</f>
        <v>131</v>
      </c>
      <c r="E15" s="28">
        <f>D15/D17</f>
        <v>0.87333333333333329</v>
      </c>
      <c r="F15" s="27">
        <f>SUM(F10:F14)</f>
        <v>123</v>
      </c>
      <c r="G15" s="28">
        <f>F15/F17</f>
        <v>0.77358490566037741</v>
      </c>
      <c r="H15" s="30">
        <f>D15/F15-1</f>
        <v>6.5040650406503975E-2</v>
      </c>
      <c r="I15" s="27">
        <f>SUM(I10:I14)</f>
        <v>138</v>
      </c>
      <c r="J15" s="28">
        <f>I15/I17</f>
        <v>0.92</v>
      </c>
      <c r="K15" s="27">
        <f>SUM(K10:K14)</f>
        <v>664</v>
      </c>
      <c r="L15" s="28">
        <f>K15/K17</f>
        <v>0.8157248157248157</v>
      </c>
      <c r="M15" s="27">
        <f>SUM(M10:M14)</f>
        <v>710</v>
      </c>
      <c r="N15" s="28">
        <f>M15/M17</f>
        <v>0.83431257344300824</v>
      </c>
      <c r="O15" s="30">
        <f>K15/M15-1</f>
        <v>-6.4788732394366222E-2</v>
      </c>
    </row>
    <row r="16" spans="2:15" s="26" customFormat="1">
      <c r="B16" s="184" t="s">
        <v>30</v>
      </c>
      <c r="C16" s="185"/>
      <c r="D16" s="225">
        <f>D17-D15</f>
        <v>19</v>
      </c>
      <c r="E16" s="226">
        <f t="shared" ref="E16:O16" si="0">E17-E15</f>
        <v>0.12666666666666671</v>
      </c>
      <c r="F16" s="225">
        <f t="shared" si="0"/>
        <v>36</v>
      </c>
      <c r="G16" s="226">
        <f t="shared" si="0"/>
        <v>0.22641509433962259</v>
      </c>
      <c r="H16" s="226">
        <f t="shared" si="0"/>
        <v>-0.12164442399140962</v>
      </c>
      <c r="I16" s="225">
        <f t="shared" si="0"/>
        <v>12</v>
      </c>
      <c r="J16" s="226">
        <f t="shared" si="0"/>
        <v>7.999999999999996E-2</v>
      </c>
      <c r="K16" s="225">
        <f t="shared" si="0"/>
        <v>150</v>
      </c>
      <c r="L16" s="226">
        <f t="shared" si="0"/>
        <v>0.1842751842751843</v>
      </c>
      <c r="M16" s="225">
        <f t="shared" si="0"/>
        <v>141</v>
      </c>
      <c r="N16" s="226">
        <f t="shared" si="0"/>
        <v>0.16568742655699176</v>
      </c>
      <c r="O16" s="226">
        <f t="shared" si="0"/>
        <v>2.1310471524801033E-2</v>
      </c>
    </row>
    <row r="17" spans="2:15">
      <c r="B17" s="182" t="s">
        <v>31</v>
      </c>
      <c r="C17" s="183"/>
      <c r="D17" s="46">
        <v>150</v>
      </c>
      <c r="E17" s="78">
        <v>1</v>
      </c>
      <c r="F17" s="46">
        <v>159</v>
      </c>
      <c r="G17" s="79">
        <v>1</v>
      </c>
      <c r="H17" s="41">
        <v>-5.6603773584905648E-2</v>
      </c>
      <c r="I17" s="47">
        <v>150</v>
      </c>
      <c r="J17" s="227">
        <v>1</v>
      </c>
      <c r="K17" s="46">
        <v>814</v>
      </c>
      <c r="L17" s="78">
        <v>1</v>
      </c>
      <c r="M17" s="46">
        <v>851</v>
      </c>
      <c r="N17" s="79">
        <v>1</v>
      </c>
      <c r="O17" s="41">
        <v>-4.3478260869565188E-2</v>
      </c>
    </row>
    <row r="18" spans="2:15">
      <c r="B18" t="s">
        <v>78</v>
      </c>
    </row>
    <row r="19" spans="2:15">
      <c r="B19" s="31" t="s">
        <v>46</v>
      </c>
    </row>
    <row r="20" spans="2:15">
      <c r="B20" s="32" t="s">
        <v>48</v>
      </c>
    </row>
    <row r="21" spans="2:15">
      <c r="B21" s="143" t="s">
        <v>79</v>
      </c>
      <c r="C21" s="140"/>
      <c r="D21" s="140"/>
      <c r="E21" s="140"/>
      <c r="F21" s="140"/>
      <c r="G21" s="140"/>
    </row>
    <row r="22" spans="2:15">
      <c r="B22" s="13" t="s">
        <v>45</v>
      </c>
    </row>
    <row r="23" spans="2:15">
      <c r="B23" s="13"/>
    </row>
  </sheetData>
  <mergeCells count="26">
    <mergeCell ref="B17:C17"/>
    <mergeCell ref="B15:C15"/>
    <mergeCell ref="B16:C16"/>
    <mergeCell ref="D4:H4"/>
    <mergeCell ref="I4:J4"/>
    <mergeCell ref="K4:O4"/>
    <mergeCell ref="F6:G7"/>
    <mergeCell ref="D5:H5"/>
    <mergeCell ref="I5:J5"/>
    <mergeCell ref="K5:O5"/>
    <mergeCell ref="B2:N2"/>
    <mergeCell ref="M6:N7"/>
    <mergeCell ref="O6:O7"/>
    <mergeCell ref="B4:B6"/>
    <mergeCell ref="C4:C6"/>
    <mergeCell ref="B3:N3"/>
    <mergeCell ref="H6:H7"/>
    <mergeCell ref="I6:I7"/>
    <mergeCell ref="J6:J7"/>
    <mergeCell ref="K6:L7"/>
    <mergeCell ref="B7:B9"/>
    <mergeCell ref="C7:C9"/>
    <mergeCell ref="H8:H9"/>
    <mergeCell ref="J8:J9"/>
    <mergeCell ref="O8:O9"/>
    <mergeCell ref="D6:E7"/>
  </mergeCells>
  <phoneticPr fontId="7" type="noConversion"/>
  <conditionalFormatting sqref="H15 O15">
    <cfRule type="cellIs" dxfId="47" priority="288" operator="lessThan">
      <formula>0</formula>
    </cfRule>
  </conditionalFormatting>
  <conditionalFormatting sqref="H10:H14 J10:J14 O10:O14">
    <cfRule type="cellIs" dxfId="46" priority="6" operator="lessThan">
      <formula>0</formula>
    </cfRule>
  </conditionalFormatting>
  <conditionalFormatting sqref="D10:E14 G10:J14 L10:L14 N10:O14">
    <cfRule type="cellIs" dxfId="45" priority="5" operator="equal">
      <formula>0</formula>
    </cfRule>
  </conditionalFormatting>
  <conditionalFormatting sqref="F10:F14">
    <cfRule type="cellIs" dxfId="44" priority="4" operator="equal">
      <formula>0</formula>
    </cfRule>
  </conditionalFormatting>
  <conditionalFormatting sqref="K10:K14">
    <cfRule type="cellIs" dxfId="43" priority="3" operator="equal">
      <formula>0</formula>
    </cfRule>
  </conditionalFormatting>
  <conditionalFormatting sqref="M10:M14">
    <cfRule type="cellIs" dxfId="42" priority="2" operator="equal">
      <formula>0</formula>
    </cfRule>
  </conditionalFormatting>
  <conditionalFormatting sqref="O17 J17 H17">
    <cfRule type="cellIs" dxfId="41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horizontalDpi="4294967292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6</vt:i4>
      </vt:variant>
    </vt:vector>
  </HeadingPairs>
  <TitlesOfParts>
    <vt:vector size="6" baseType="lpstr">
      <vt:lpstr>Summary table  </vt:lpstr>
      <vt:lpstr>CV GVW&gt;3.5T</vt:lpstr>
      <vt:lpstr>CV GVW&gt;3.5T-segments 1</vt:lpstr>
      <vt:lpstr>CV GVW&gt;3.5T-segments 2</vt:lpstr>
      <vt:lpstr>LCV up to 3.5T</vt:lpstr>
      <vt:lpstr>Buses GVW&gt;3.5T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Polski Związek Przemysłu Motoryzacyjnego</dc:creator>
  <cp:lastModifiedBy>Ewa_Szelag</cp:lastModifiedBy>
  <cp:lastPrinted>2012-07-06T16:37:03Z</cp:lastPrinted>
  <dcterms:created xsi:type="dcterms:W3CDTF">2011-02-21T10:08:17Z</dcterms:created>
  <dcterms:modified xsi:type="dcterms:W3CDTF">2021-08-04T12:42:54Z</dcterms:modified>
</cp:coreProperties>
</file>